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11295" windowHeight="6750"/>
  </bookViews>
  <sheets>
    <sheet name="Лист1" sheetId="1" r:id="rId1"/>
  </sheets>
  <definedNames>
    <definedName name="_xlnm.Print_Area" localSheetId="0">Лист1!$A$1:$I$195</definedName>
  </definedNames>
  <calcPr calcId="124519"/>
</workbook>
</file>

<file path=xl/calcChain.xml><?xml version="1.0" encoding="utf-8"?>
<calcChain xmlns="http://schemas.openxmlformats.org/spreadsheetml/2006/main">
  <c r="G93" i="1"/>
  <c r="G191" s="1"/>
  <c r="H66"/>
  <c r="H67"/>
  <c r="H191" s="1"/>
  <c r="H69"/>
  <c r="F64"/>
  <c r="E68"/>
  <c r="H68" s="1"/>
  <c r="H59"/>
  <c r="H60"/>
  <c r="H61"/>
  <c r="H62"/>
  <c r="H63"/>
  <c r="G64"/>
  <c r="G117"/>
  <c r="G113"/>
  <c r="F185"/>
  <c r="G185"/>
  <c r="E185"/>
  <c r="F186"/>
  <c r="G186"/>
  <c r="E186"/>
  <c r="F183"/>
  <c r="F190" s="1"/>
  <c r="G183"/>
  <c r="G190" s="1"/>
  <c r="E183"/>
  <c r="E190" s="1"/>
  <c r="F182"/>
  <c r="G182"/>
  <c r="E182"/>
  <c r="F169"/>
  <c r="G169"/>
  <c r="G166" s="1"/>
  <c r="E169"/>
  <c r="E166" s="1"/>
  <c r="F171"/>
  <c r="G171"/>
  <c r="E171"/>
  <c r="F166"/>
  <c r="F153"/>
  <c r="F150" s="1"/>
  <c r="G153"/>
  <c r="G150" s="1"/>
  <c r="E153"/>
  <c r="E150" s="1"/>
  <c r="F139"/>
  <c r="G139"/>
  <c r="E139"/>
  <c r="E136"/>
  <c r="F136"/>
  <c r="G136"/>
  <c r="F117"/>
  <c r="E117"/>
  <c r="F116"/>
  <c r="F114" s="1"/>
  <c r="G116"/>
  <c r="G114" s="1"/>
  <c r="H116"/>
  <c r="E116"/>
  <c r="E114" s="1"/>
  <c r="H107"/>
  <c r="H108"/>
  <c r="H109"/>
  <c r="H110"/>
  <c r="H111"/>
  <c r="H112"/>
  <c r="H106"/>
  <c r="H117" s="1"/>
  <c r="F103"/>
  <c r="F99" s="1"/>
  <c r="G103"/>
  <c r="G99" s="1"/>
  <c r="E103"/>
  <c r="E99" s="1"/>
  <c r="F68"/>
  <c r="H58"/>
  <c r="H64" s="1"/>
  <c r="F70"/>
  <c r="F65" s="1"/>
  <c r="G70"/>
  <c r="E70"/>
  <c r="H70" s="1"/>
  <c r="G68"/>
  <c r="G65" s="1"/>
  <c r="E64"/>
  <c r="F25"/>
  <c r="G25"/>
  <c r="H25"/>
  <c r="E25"/>
  <c r="F13"/>
  <c r="E13"/>
  <c r="F54"/>
  <c r="F51" s="1"/>
  <c r="G54"/>
  <c r="G51" s="1"/>
  <c r="E54"/>
  <c r="E51" s="1"/>
  <c r="H48"/>
  <c r="H49"/>
  <c r="E39"/>
  <c r="E43"/>
  <c r="E192" s="1"/>
  <c r="F18"/>
  <c r="F14" s="1"/>
  <c r="G18"/>
  <c r="G14" s="1"/>
  <c r="H12"/>
  <c r="H13" s="1"/>
  <c r="H18"/>
  <c r="E18"/>
  <c r="E193" s="1"/>
  <c r="H174"/>
  <c r="H175"/>
  <c r="H183" s="1"/>
  <c r="H176"/>
  <c r="H177"/>
  <c r="H178"/>
  <c r="H179"/>
  <c r="H186" s="1"/>
  <c r="H180"/>
  <c r="H173"/>
  <c r="H185" s="1"/>
  <c r="E165"/>
  <c r="H157"/>
  <c r="H169" s="1"/>
  <c r="H166" s="1"/>
  <c r="H158"/>
  <c r="H159"/>
  <c r="H160"/>
  <c r="H161"/>
  <c r="H162"/>
  <c r="H165" s="1"/>
  <c r="H163"/>
  <c r="H164"/>
  <c r="H171" s="1"/>
  <c r="F149"/>
  <c r="G149"/>
  <c r="H144"/>
  <c r="H143"/>
  <c r="H153" s="1"/>
  <c r="H150" s="1"/>
  <c r="H149"/>
  <c r="E149"/>
  <c r="H131"/>
  <c r="H127"/>
  <c r="H123"/>
  <c r="H124"/>
  <c r="H121"/>
  <c r="H139" s="1"/>
  <c r="H136" s="1"/>
  <c r="H122"/>
  <c r="H125"/>
  <c r="H126"/>
  <c r="H128"/>
  <c r="H129"/>
  <c r="H130"/>
  <c r="H135" s="1"/>
  <c r="G135"/>
  <c r="E135"/>
  <c r="E113"/>
  <c r="F98"/>
  <c r="G98"/>
  <c r="H97"/>
  <c r="H103" s="1"/>
  <c r="H99" s="1"/>
  <c r="H98"/>
  <c r="E98"/>
  <c r="E50"/>
  <c r="H50" s="1"/>
  <c r="F50"/>
  <c r="G50"/>
  <c r="H47"/>
  <c r="H54" s="1"/>
  <c r="H51" s="1"/>
  <c r="H32"/>
  <c r="H33"/>
  <c r="H34"/>
  <c r="H35"/>
  <c r="H36"/>
  <c r="H37"/>
  <c r="H38"/>
  <c r="H39"/>
  <c r="F90"/>
  <c r="G90"/>
  <c r="E90"/>
  <c r="E92"/>
  <c r="E91" s="1"/>
  <c r="H88"/>
  <c r="H89"/>
  <c r="H84"/>
  <c r="H85"/>
  <c r="H86"/>
  <c r="H87"/>
  <c r="H83"/>
  <c r="H94"/>
  <c r="H190" s="1"/>
  <c r="F93"/>
  <c r="F191" s="1"/>
  <c r="E93"/>
  <c r="E191" s="1"/>
  <c r="H73"/>
  <c r="H74"/>
  <c r="H75"/>
  <c r="H76"/>
  <c r="H77"/>
  <c r="H78"/>
  <c r="H79"/>
  <c r="H80"/>
  <c r="H81"/>
  <c r="H82"/>
  <c r="H72"/>
  <c r="E181"/>
  <c r="F181"/>
  <c r="G181"/>
  <c r="H181"/>
  <c r="F135"/>
  <c r="H113"/>
  <c r="F165"/>
  <c r="G165"/>
  <c r="F113"/>
  <c r="F39"/>
  <c r="F43"/>
  <c r="F40" s="1"/>
  <c r="G39"/>
  <c r="G43"/>
  <c r="H43"/>
  <c r="H93"/>
  <c r="H90"/>
  <c r="F92"/>
  <c r="E95"/>
  <c r="H182" l="1"/>
  <c r="H114"/>
  <c r="H193"/>
  <c r="F95"/>
  <c r="H14"/>
  <c r="E40"/>
  <c r="G40"/>
  <c r="E65"/>
  <c r="H65" s="1"/>
  <c r="F192"/>
  <c r="F189" s="1"/>
  <c r="E194"/>
  <c r="E189" s="1"/>
  <c r="F194"/>
  <c r="F193"/>
  <c r="G193"/>
  <c r="G13"/>
  <c r="G92"/>
  <c r="G192" s="1"/>
  <c r="E14"/>
  <c r="E188" s="1"/>
  <c r="H40"/>
  <c r="H95" l="1"/>
  <c r="H194" s="1"/>
  <c r="G95"/>
  <c r="G194" s="1"/>
  <c r="G189" s="1"/>
  <c r="G91"/>
  <c r="G188" s="1"/>
  <c r="H92"/>
  <c r="F91"/>
  <c r="F188" s="1"/>
  <c r="H91" l="1"/>
  <c r="H188" s="1"/>
  <c r="H192"/>
  <c r="H189" s="1"/>
</calcChain>
</file>

<file path=xl/sharedStrings.xml><?xml version="1.0" encoding="utf-8"?>
<sst xmlns="http://schemas.openxmlformats.org/spreadsheetml/2006/main" count="374" uniqueCount="243">
  <si>
    <t>N п\п</t>
  </si>
  <si>
    <t>Наименование мероприятия</t>
  </si>
  <si>
    <t>в том числе по годам</t>
  </si>
  <si>
    <t>I</t>
  </si>
  <si>
    <t>Глава 1. Промышленность</t>
  </si>
  <si>
    <t>В том числе по источникам финансирования</t>
  </si>
  <si>
    <t>Итого по главе 1</t>
  </si>
  <si>
    <t>Итого по главе 5</t>
  </si>
  <si>
    <t>местный бюджет</t>
  </si>
  <si>
    <t>.</t>
  </si>
  <si>
    <t>Оценка соответствия проектной документации современным строительным нормам</t>
  </si>
  <si>
    <t>Итого по главе 7</t>
  </si>
  <si>
    <t>федеральный бюджет</t>
  </si>
  <si>
    <t>областной бюджет</t>
  </si>
  <si>
    <t>средства предприятий</t>
  </si>
  <si>
    <t>Итого по главе 9</t>
  </si>
  <si>
    <t>директор школы</t>
  </si>
  <si>
    <t>Итого по главе 10</t>
  </si>
  <si>
    <t>Главный врач</t>
  </si>
  <si>
    <t>"Вакцинопрофилактика"</t>
  </si>
  <si>
    <t>"За здоровое детство"</t>
  </si>
  <si>
    <t>Порофилактика и снижение заболеваемости среди детей</t>
  </si>
  <si>
    <t>"По борьбе с туберкулезом"</t>
  </si>
  <si>
    <t>Снижение заболеваемости и профилактика туберкулеза  на территории МО</t>
  </si>
  <si>
    <t>"Профилактика атеросклероза и его осложнений.</t>
  </si>
  <si>
    <t>Профилактика атеросклероза и формирование мотивации здорового образа жизни</t>
  </si>
  <si>
    <t>Привлечение уч-ся к здоровому образу жизни, регулярному занятию физической культурой</t>
  </si>
  <si>
    <t>Выполнение требований САНПиН, сохранение здоровья уч-ся, создание необходимых условий для образовательного процесса</t>
  </si>
  <si>
    <t>Улучшение условий функционирования ОУ, выполнение норм по Т/Б и охране труда</t>
  </si>
  <si>
    <t>Профилактика и снижение заболеваемости управляемыми инфекциями</t>
  </si>
  <si>
    <t>Поиск и внедрение новых форм организации досуга в учреждениях доп. образования.</t>
  </si>
  <si>
    <t>Развитие личности и раскрытие творческих способностей детей.</t>
  </si>
  <si>
    <t>Реализация муниципальных программ по летнему отдыху детей</t>
  </si>
  <si>
    <t xml:space="preserve"> </t>
  </si>
  <si>
    <t xml:space="preserve">ФЗ "О гос.пособиях шграждан, имеющих детей" </t>
  </si>
  <si>
    <t>ФЗ "Осоциальной защите инвалидов"</t>
  </si>
  <si>
    <t>ОЗ "Об адресной социальной помощи"</t>
  </si>
  <si>
    <t>ОЗ " О защите прав ребенка"</t>
  </si>
  <si>
    <t>Итого по главе 11</t>
  </si>
  <si>
    <t>Итого по главе 12</t>
  </si>
  <si>
    <t>Мероприятия по укреплению материально-технической базы учреждений культуры</t>
  </si>
  <si>
    <t>Сохранение сети учреждений культуры</t>
  </si>
  <si>
    <t>Проведение праздников, фестивалей, конкурсов.</t>
  </si>
  <si>
    <t>Сохранение и комплектование библиотечных фондов</t>
  </si>
  <si>
    <t>Сохранение художественных и культурных традиций поддержка молодых дарований</t>
  </si>
  <si>
    <t>Удовлетворение читательских потребностей, приобщение подростков к регулярному общению с книгой.</t>
  </si>
  <si>
    <t xml:space="preserve">Создание необходимых условий для духовного развития населения. </t>
  </si>
  <si>
    <t>Обееспечение занятости подростков, пропаганда здорового образа жизни</t>
  </si>
  <si>
    <t>Проведение мероприятий по гражданско- патриотическому воспитанию молодежи</t>
  </si>
  <si>
    <t>Повышение обшефизической подготовки молодежи допризывного возраста</t>
  </si>
  <si>
    <t>Создание условий для трудоустройства молодежи и трудоустройства подростков в летнее время</t>
  </si>
  <si>
    <t>Итого по главе 13</t>
  </si>
  <si>
    <t>Развитие массового спорта на территории МО</t>
  </si>
  <si>
    <t>Выполнение предписаний пожнадзора, охрана жизни и здоровья детей и сотрудников ОУ</t>
  </si>
  <si>
    <t>Предупреждение лесных пожаров , предупреждение и  снижение ущерба от пожаров  и других ЧС  на территории МО.</t>
  </si>
  <si>
    <t>Всего по программе</t>
  </si>
  <si>
    <t>Итого по главе 6</t>
  </si>
  <si>
    <t>Укрепление устойчивости малого предпринимательства, увеличение производства товаров и услуг.</t>
  </si>
  <si>
    <t xml:space="preserve">Снижение напряженности на рынке труда, повышение уровня трудоустройства, благоустройство на территории МО. </t>
  </si>
  <si>
    <t>выполнение муниципальных программ по охране окружающей среды.</t>
  </si>
  <si>
    <t>Благоустройство родников и колодцев, ликвидация несанкционированных свалок, обустройство зеленых насаждений на территории МО, .</t>
  </si>
  <si>
    <t>Зам.главы по образов.</t>
  </si>
  <si>
    <t>директора учрежд. доп. образования</t>
  </si>
  <si>
    <t>Социальная защита жителей поселка.</t>
  </si>
  <si>
    <t xml:space="preserve">  </t>
  </si>
  <si>
    <t>Ответственный за реализац. мероприят.</t>
  </si>
  <si>
    <t>сроки выполн. мероприят.</t>
  </si>
  <si>
    <t>Зам.Главы администрации</t>
  </si>
  <si>
    <t xml:space="preserve">повышение безопасности и качества услуг автопассажирских перевозок на территории п.Верх-Нейвинский </t>
  </si>
  <si>
    <t>специалист по экологии</t>
  </si>
  <si>
    <t>руководители учреждений</t>
  </si>
  <si>
    <t>Капитальный ремонт фасада МОУ СОШ Арапова корпус № 1</t>
  </si>
  <si>
    <t>Капитальный ремонт фасада МОУ СОШ Арапова корпус № 2</t>
  </si>
  <si>
    <t>Озлдоровление и занятость детей в летний период, профилактика правонарушений</t>
  </si>
  <si>
    <t>Укрепление материально-технической базы ОУ приобретение школьной мебели</t>
  </si>
  <si>
    <t>директор Д\С</t>
  </si>
  <si>
    <t xml:space="preserve">Зам.главы по образованию </t>
  </si>
  <si>
    <t>Организация детско-юношеского спортивно-оздоровительного центра, укрепление его материально-технической базы</t>
  </si>
  <si>
    <t>"профилактика сахарного  диабета"</t>
  </si>
  <si>
    <t>диспансеризация населения</t>
  </si>
  <si>
    <t>Приобретение антидотов и другого медицинского имущества</t>
  </si>
  <si>
    <t xml:space="preserve">Обеспечение  индивидуальными средствами защиты  неработающего населения городского округа </t>
  </si>
  <si>
    <t>Организация обучения  населения правилам пожарной безопасности  и действиям при ЧС   1.Содержание учебно консультационного пункта. 2.Лекционная работа.</t>
  </si>
  <si>
    <t>выполнение требований (приказов, распоряжений) МЧС РФ</t>
  </si>
  <si>
    <t>выполнение требований (приказов, распоряжений) МЧС РФ, обучение персонала действиям при ЧС</t>
  </si>
  <si>
    <t>специалист по экономике администрации</t>
  </si>
  <si>
    <t>профилактика заболеваний выявление заболеваний и паталогий на ранних стадиях заболевания</t>
  </si>
  <si>
    <t>повышение качества медицинских услуг населению</t>
  </si>
  <si>
    <t>Зам. главы по образованию культуре  и соц. Политике</t>
  </si>
  <si>
    <t>начальник отдела ГО и ЧС</t>
  </si>
  <si>
    <t>начальник отдела ГО и ЧС предприятия ПСЦМ</t>
  </si>
  <si>
    <t>4.1</t>
  </si>
  <si>
    <t>4.2</t>
  </si>
  <si>
    <t>5.1</t>
  </si>
  <si>
    <t>5.2</t>
  </si>
  <si>
    <t>5.3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</si>
  <si>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</si>
  <si>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</si>
  <si>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</si>
  <si>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</si>
  <si>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</si>
  <si>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</si>
  <si>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</si>
  <si>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</si>
  <si>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</si>
  <si>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</si>
  <si>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9.1</t>
  </si>
  <si>
    <t>10.1</t>
  </si>
  <si>
    <t>10.2</t>
  </si>
  <si>
    <t>10.3</t>
  </si>
  <si>
    <t>10.5</t>
  </si>
  <si>
    <t>10.6</t>
  </si>
  <si>
    <t>10.7</t>
  </si>
  <si>
    <t>10.8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</si>
  <si>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</si>
  <si>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</si>
  <si>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</si>
  <si>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</si>
  <si>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</si>
  <si>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</si>
  <si>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</si>
  <si>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</si>
  <si>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</si>
  <si>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</si>
  <si>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13.1</t>
  </si>
  <si>
    <t>13.2</t>
  </si>
  <si>
    <t>13.3</t>
  </si>
  <si>
    <t>13.5</t>
  </si>
  <si>
    <t>13.6</t>
  </si>
  <si>
    <t>13.7</t>
  </si>
  <si>
    <t>13.14</t>
  </si>
  <si>
    <t>13.15</t>
  </si>
  <si>
    <t>14.1</t>
  </si>
  <si>
    <t>14.2</t>
  </si>
  <si>
    <t>14.6</t>
  </si>
  <si>
    <t>14.7</t>
  </si>
  <si>
    <t>14.9</t>
  </si>
  <si>
    <t>14.10</t>
  </si>
  <si>
    <t>14.11</t>
  </si>
  <si>
    <t>14.13</t>
  </si>
  <si>
    <t>Дооборудование защитного сооружения предприятия ПСЦМ и приобретение СИЗ</t>
  </si>
  <si>
    <t>Выполнение муниципальных программ по пожаробезопасности  и ГО на территории городского округа</t>
  </si>
  <si>
    <t xml:space="preserve">Разработка проектной документации реконструкции напорного канализационного коллектора  канализационной насосоной станции до очистных сооружений МУП "Водоканал" г.Новоуральска труба п\э Ду=300 L=7,23км. </t>
  </si>
  <si>
    <t xml:space="preserve">Выполнение работ по реконструкции напорного канализационного коллектора  канализационной насосоной станции до очистных сооружений МУП "Водоканал" г.Новоуральска труба п\э Ду=300 L=7,23км. </t>
  </si>
  <si>
    <t>Оснащение бюджетных учреждений  современными техническими средствами учета потребления энергоресурсов</t>
  </si>
  <si>
    <t xml:space="preserve">Установка квартирных счетчиков горячей и
холодной воды и двухтарифных счетчиков          
электроэнергии, 
</t>
  </si>
  <si>
    <t>Установка электрических котлов системы отопления жилищного фонда частного сектора (перевод с системы центрального отопления)</t>
  </si>
  <si>
    <t>Установка приборов коммерческого учета на системе уличного освещения</t>
  </si>
  <si>
    <t>Модернизация (перевод) уличного освещения на лампы ДНАТ-250</t>
  </si>
  <si>
    <t>Реконструкция сетей теплоснабжения</t>
  </si>
  <si>
    <t>Реконструкция сетей водоотведения</t>
  </si>
  <si>
    <t>Реконструкция сетей водоснабжения</t>
  </si>
  <si>
    <t xml:space="preserve">Бюджетные учреждения, администрация </t>
  </si>
  <si>
    <t xml:space="preserve">ООО "Управляющая жилищно-сервисная компания",                ТСЖ 
</t>
  </si>
  <si>
    <t xml:space="preserve">ООО "Управляющая жилищно-сервисная компания",                ТСЖ, администрация </t>
  </si>
  <si>
    <t xml:space="preserve">администрация </t>
  </si>
  <si>
    <t>внебюджетные средства</t>
  </si>
  <si>
    <t>ГУП СО "Облкоммунэнерго"</t>
  </si>
  <si>
    <t>средства местного бюджета</t>
  </si>
  <si>
    <t>Противопожарная пропаганда и обучение населения мерам пожарной безопасности</t>
  </si>
  <si>
    <t>Монтаж автоматической пожарной сигнализации        
и системы оповещения людей о пожаре</t>
  </si>
  <si>
    <t>Изготовление и обновление планов эвакуации</t>
  </si>
  <si>
    <t>Противопожарная обработка деревянных конструкций кровель зданий муниципальных учреждений</t>
  </si>
  <si>
    <t>Муниципальные бюджетные учреждения</t>
  </si>
  <si>
    <t>Администрация, муниципальные бюджетные учреждения</t>
  </si>
  <si>
    <t>Восстановление источников противопожарного водоснабжения (гидрантов)</t>
  </si>
  <si>
    <t>Организация тушения лесных и торфяных пожаров</t>
  </si>
  <si>
    <t>Администрация, главный специалист по делам ГОиЧС</t>
  </si>
  <si>
    <t>Руководители муниципальных учреждений</t>
  </si>
  <si>
    <t>Приобретение и установка системы маршрутного ориентирования участников дорожного движения (дорожных знаков, отвечающих требованиям ГОСТ Р 52289-2004, ГОСТ Р 52290-2004).</t>
  </si>
  <si>
    <t>Замена дорожных знаков, не отвечающих требованиям ГОСТ Р 52289-2004, ГОСТ Р 52290-2004</t>
  </si>
  <si>
    <t>Разработка схемы дислокации дорожных знаков п.Верх-Нейвинский</t>
  </si>
  <si>
    <t>Техобслуживание вновь установленной охранной пожарной сигнализации и системы оповещения</t>
  </si>
  <si>
    <t>Утепление наружных ограждающих конструкций зданий:
фасадов, чердачных перекрытий и подвалов, входных дверей и окон</t>
  </si>
  <si>
    <t>Оснащение общедомовыми приборами учета энергоресурсов многоквартирных жилых зданий:      
- тепловая энергия 
- горячая вода     
- холодная вода    
- электроэнергия</t>
  </si>
  <si>
    <t>Частичный (латочный) ремонт автомобильных дорог:
- ул.Евдокимова (от перекрестка ул.Евдокимова - ул,Калинина) до ул.Мира;
- ул.Комсомольская;
- ул.Баскова;
- ул.Арапова.</t>
  </si>
  <si>
    <t>Установка искусственных неровностей (4ед.):
-ул.Ленина (остановка Площадь Революции);
-ул.8 Марта (остановка р-н ул.Токарей)</t>
  </si>
  <si>
    <t>Приобретение стендов «Безопасность дорожного движения» для:
- д/с комбинированного типа «Солнышко» 
- школы им.Арапова
- МОУ ДОД ЦДОД
- МОУ ДШИ
- МУ «ЦКДиСД»</t>
  </si>
  <si>
    <t>Приобретение комплектов наглядной агитации и методических пособий по безопасности дорожного движения для:
- д/с комбинированного типа «Солнышко» 
- школы им.Арапова</t>
  </si>
  <si>
    <t>Итого</t>
  </si>
  <si>
    <t>Поддержка малого и среднего предпринимательства в рамках муниципальной программы</t>
  </si>
  <si>
    <t>Разработка проектно-сметной документации на строительство газопровода</t>
  </si>
  <si>
    <t>Капитальный ремонт участка теплоцентрали по ул. Евдокимова</t>
  </si>
  <si>
    <t>средства предприятий ЖКХ</t>
  </si>
  <si>
    <t>Обустройство лыжной базы</t>
  </si>
  <si>
    <t>средства частных инвестороы</t>
  </si>
  <si>
    <t>Примечание</t>
  </si>
  <si>
    <t>Участие в областной программе по снабжению школ спорт.оборудованием</t>
  </si>
  <si>
    <t>Ремонт корпусов Д\С "Солнышко</t>
  </si>
  <si>
    <t>Приобретение лечебно-диагностического оборудования</t>
  </si>
  <si>
    <t>сохранение ставок врачей узкой специализации</t>
  </si>
  <si>
    <t>Ремонт здания подиклиники</t>
  </si>
  <si>
    <t>Реализация муниципальных программ "Злоупотребление наркотиками"</t>
  </si>
  <si>
    <t>Планируется повышение уровня мед.помощи населению МО</t>
  </si>
  <si>
    <t>Планируется снижение затрат на коммунальные услуги.</t>
  </si>
  <si>
    <t>Реализация муниципальной программы "Поддержка отдельных категорий, проживающих в городском округе Верх-Нейвинский"</t>
  </si>
  <si>
    <t>Пенсионное обеспечение (из местного бюджета)</t>
  </si>
  <si>
    <t>служба социальной защиты</t>
  </si>
  <si>
    <t xml:space="preserve">Организация и оборудование информационного-библиотечного центра </t>
  </si>
  <si>
    <t>Организация и проведение районных соревнований и мероприятий к памятным датам</t>
  </si>
  <si>
    <t>другие источники</t>
  </si>
  <si>
    <t>Предупреждение и ликвидация поседствий чрезвычайных ситуаций и стихийных бедствий природного и техногенного характера</t>
  </si>
  <si>
    <t>Проведение работ по обеспечению безопасности на дорогах (видеонаблюдение)</t>
  </si>
  <si>
    <t>I кв. 2012</t>
  </si>
  <si>
    <t>II -IV кв. 2011</t>
  </si>
  <si>
    <t>I кв. 2011</t>
  </si>
  <si>
    <t>Обустройстов зоны отдыха на Верх-Нейвинском пруду</t>
  </si>
  <si>
    <t xml:space="preserve">Капитальный ремонт водогрейного котла на муниципальной кательной </t>
  </si>
  <si>
    <t>Отгружено товаров собственного производства ПСЦМ ОАО "Уралэлектромедь"</t>
  </si>
  <si>
    <t>Глава 2. Сельское хозяйство</t>
  </si>
  <si>
    <t>Глава 3. Транспорт и связь.</t>
  </si>
  <si>
    <t xml:space="preserve">Глава 4. Дорожное строительство, повышение безопасности дорожного движения </t>
  </si>
  <si>
    <t>Итого по главе 4</t>
  </si>
  <si>
    <t>Итого по главе 3</t>
  </si>
  <si>
    <t>Содействие в организации и работе союза автоперевозчиков п.верх-Нейвинский, заключение соглашения о взаимодеиствии с союзом, размещение муниципального заказа на осуществление пассажирских перевозок на территории п.Верх-Нейвинский.</t>
  </si>
  <si>
    <t>Разработка и принятие правил пассажирских перевозок на территории ГО Верх-Нейвинский</t>
  </si>
  <si>
    <t>Формировани и предоставление земельных участков для субъектов малого бизнеса</t>
  </si>
  <si>
    <t>Формирование фонда муниципального имущества, подлежащего передаче в аренду малому бизнесу</t>
  </si>
  <si>
    <t>Глава 5. Малое предпринимательство.</t>
  </si>
  <si>
    <t>Глава 6.Жилищно-коммунальное хозяйство, градостроительная деятельность.</t>
  </si>
  <si>
    <t>Глава 7. Энергосбережение</t>
  </si>
  <si>
    <t>Итого по главе 8</t>
  </si>
  <si>
    <t>Глава 8. Газификация</t>
  </si>
  <si>
    <t>Глава 9.Образование</t>
  </si>
  <si>
    <t>Глава 10. Здравоохранение</t>
  </si>
  <si>
    <t>Глава 11. Социальная защита населения.</t>
  </si>
  <si>
    <t xml:space="preserve">Глава 12. Культура, молодежная политика, спорт. </t>
  </si>
  <si>
    <t>Глава 13. Общественная безопасность</t>
  </si>
  <si>
    <t>Программа социально-экономического развития городского округа Верх-Нейвинский на 2011-2013гг.</t>
  </si>
  <si>
    <t>3.1</t>
  </si>
  <si>
    <t>3.2</t>
  </si>
  <si>
    <t>4.3</t>
  </si>
  <si>
    <t>4.4</t>
  </si>
  <si>
    <t>4.5</t>
  </si>
  <si>
    <t>4.6</t>
  </si>
  <si>
    <t>4.7</t>
  </si>
  <si>
    <t>6.1</t>
  </si>
  <si>
    <t>6.2</t>
  </si>
  <si>
    <t>6.3</t>
  </si>
  <si>
    <t>6.4</t>
  </si>
  <si>
    <t>6.5</t>
  </si>
  <si>
    <t>6.6</t>
  </si>
  <si>
    <t>Утверждена решением Думы городского округа Верх-Нейвинский                                     от 25.11.2010г. № 333</t>
  </si>
</sst>
</file>

<file path=xl/styles.xml><?xml version="1.0" encoding="utf-8"?>
<styleSheet xmlns="http://schemas.openxmlformats.org/spreadsheetml/2006/main">
  <fonts count="7"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40"/>
      <name val="Times New Roman"/>
      <family val="1"/>
      <charset val="204"/>
    </font>
    <font>
      <sz val="10"/>
      <color indexed="46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2" xfId="0" applyFont="1" applyFill="1" applyBorder="1"/>
    <xf numFmtId="0" fontId="4" fillId="2" borderId="2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49" fontId="2" fillId="2" borderId="2" xfId="0" applyNumberFormat="1" applyFont="1" applyFill="1" applyBorder="1"/>
    <xf numFmtId="0" fontId="2" fillId="2" borderId="2" xfId="0" applyFont="1" applyFill="1" applyBorder="1" applyAlignment="1">
      <alignment horizontal="left" wrapText="1"/>
    </xf>
    <xf numFmtId="49" fontId="4" fillId="2" borderId="2" xfId="0" applyNumberFormat="1" applyFont="1" applyFill="1" applyBorder="1"/>
    <xf numFmtId="0" fontId="4" fillId="2" borderId="2" xfId="0" applyFont="1" applyFill="1" applyBorder="1"/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/>
    <xf numFmtId="0" fontId="2" fillId="2" borderId="2" xfId="0" applyFont="1" applyFill="1" applyBorder="1" applyAlignment="1">
      <alignment horizontal="right" wrapText="1"/>
    </xf>
    <xf numFmtId="0" fontId="2" fillId="2" borderId="2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49" fontId="2" fillId="3" borderId="2" xfId="0" applyNumberFormat="1" applyFont="1" applyFill="1" applyBorder="1"/>
    <xf numFmtId="0" fontId="2" fillId="3" borderId="2" xfId="0" applyFont="1" applyFill="1" applyBorder="1" applyAlignment="1">
      <alignment horizontal="right" wrapText="1"/>
    </xf>
    <xf numFmtId="0" fontId="2" fillId="3" borderId="2" xfId="0" applyFont="1" applyFill="1" applyBorder="1"/>
    <xf numFmtId="0" fontId="2" fillId="3" borderId="2" xfId="0" applyFont="1" applyFill="1" applyBorder="1" applyAlignment="1">
      <alignment wrapText="1"/>
    </xf>
    <xf numFmtId="0" fontId="2" fillId="3" borderId="0" xfId="0" applyFont="1" applyFill="1"/>
    <xf numFmtId="0" fontId="2" fillId="3" borderId="2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right" vertical="center"/>
    </xf>
    <xf numFmtId="0" fontId="5" fillId="3" borderId="2" xfId="0" applyFont="1" applyFill="1" applyBorder="1"/>
    <xf numFmtId="0" fontId="6" fillId="3" borderId="2" xfId="0" applyFont="1" applyFill="1" applyBorder="1"/>
    <xf numFmtId="0" fontId="2" fillId="3" borderId="0" xfId="0" applyFont="1" applyFill="1" applyBorder="1" applyAlignment="1">
      <alignment horizontal="center" vertical="center"/>
    </xf>
    <xf numFmtId="0" fontId="2" fillId="3" borderId="0" xfId="0" applyFont="1" applyFill="1" applyBorder="1"/>
    <xf numFmtId="16" fontId="2" fillId="2" borderId="2" xfId="0" applyNumberFormat="1" applyFont="1" applyFill="1" applyBorder="1"/>
    <xf numFmtId="3" fontId="4" fillId="2" borderId="2" xfId="0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right" vertical="center"/>
    </xf>
    <xf numFmtId="3" fontId="2" fillId="2" borderId="2" xfId="0" applyNumberFormat="1" applyFont="1" applyFill="1" applyBorder="1" applyAlignment="1">
      <alignment horizontal="right" vertical="center" wrapText="1"/>
    </xf>
    <xf numFmtId="3" fontId="3" fillId="2" borderId="2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>
      <alignment horizontal="right" vertical="center"/>
    </xf>
    <xf numFmtId="3" fontId="2" fillId="2" borderId="0" xfId="0" applyNumberFormat="1" applyFont="1" applyFill="1" applyAlignment="1">
      <alignment horizontal="right" vertical="center" wrapText="1"/>
    </xf>
    <xf numFmtId="3" fontId="4" fillId="2" borderId="1" xfId="0" applyNumberFormat="1" applyFont="1" applyFill="1" applyBorder="1" applyAlignment="1">
      <alignment horizontal="right" vertical="center"/>
    </xf>
    <xf numFmtId="3" fontId="4" fillId="2" borderId="2" xfId="0" applyNumberFormat="1" applyFont="1" applyFill="1" applyBorder="1" applyAlignment="1">
      <alignment horizontal="right" vertical="center"/>
    </xf>
    <xf numFmtId="3" fontId="4" fillId="3" borderId="2" xfId="0" applyNumberFormat="1" applyFont="1" applyFill="1" applyBorder="1" applyAlignment="1">
      <alignment horizontal="right" vertical="center" wrapText="1"/>
    </xf>
    <xf numFmtId="3" fontId="2" fillId="3" borderId="2" xfId="0" applyNumberFormat="1" applyFont="1" applyFill="1" applyBorder="1" applyAlignment="1">
      <alignment horizontal="right" vertical="center" wrapText="1"/>
    </xf>
    <xf numFmtId="3" fontId="2" fillId="3" borderId="2" xfId="0" applyNumberFormat="1" applyFont="1" applyFill="1" applyBorder="1" applyAlignment="1">
      <alignment horizontal="right" vertical="center"/>
    </xf>
    <xf numFmtId="3" fontId="4" fillId="3" borderId="2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wrapText="1"/>
    </xf>
    <xf numFmtId="0" fontId="2" fillId="2" borderId="2" xfId="0" applyFont="1" applyFill="1" applyBorder="1" applyAlignment="1">
      <alignment horizontal="center"/>
    </xf>
    <xf numFmtId="3" fontId="4" fillId="2" borderId="2" xfId="0" applyNumberFormat="1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65177"/>
  <sheetViews>
    <sheetView tabSelected="1" view="pageBreakPreview" zoomScale="85" workbookViewId="0">
      <selection activeCell="G1" sqref="G1:I3"/>
    </sheetView>
  </sheetViews>
  <sheetFormatPr defaultRowHeight="12.75"/>
  <cols>
    <col min="1" max="1" width="6.140625" style="1" customWidth="1"/>
    <col min="2" max="2" width="38.7109375" style="1" customWidth="1"/>
    <col min="3" max="3" width="5.7109375" style="1" customWidth="1"/>
    <col min="4" max="4" width="23.7109375" style="1" customWidth="1"/>
    <col min="5" max="5" width="12.140625" style="42" customWidth="1"/>
    <col min="6" max="6" width="12.42578125" style="42" customWidth="1"/>
    <col min="7" max="7" width="12.28515625" style="42" customWidth="1"/>
    <col min="8" max="8" width="12.85546875" style="42" customWidth="1"/>
    <col min="9" max="9" width="40.5703125" style="1" customWidth="1"/>
    <col min="10" max="10" width="27" style="1" customWidth="1"/>
    <col min="11" max="16384" width="9.140625" style="1"/>
  </cols>
  <sheetData>
    <row r="1" spans="1:16">
      <c r="G1" s="50" t="s">
        <v>242</v>
      </c>
      <c r="H1" s="50"/>
      <c r="I1" s="51"/>
    </row>
    <row r="2" spans="1:16">
      <c r="G2" s="50"/>
      <c r="H2" s="50"/>
      <c r="I2" s="51"/>
    </row>
    <row r="3" spans="1:16">
      <c r="G3" s="50"/>
      <c r="H3" s="50"/>
      <c r="I3" s="51"/>
    </row>
    <row r="4" spans="1:16" ht="9" customHeight="1">
      <c r="A4" s="1" t="s">
        <v>33</v>
      </c>
      <c r="E4" s="43"/>
      <c r="F4" s="43"/>
      <c r="G4" s="43"/>
      <c r="H4" s="43"/>
      <c r="I4" s="2"/>
    </row>
    <row r="5" spans="1:16" ht="18.75" customHeight="1">
      <c r="B5" s="56" t="s">
        <v>228</v>
      </c>
      <c r="C5" s="56"/>
      <c r="D5" s="56"/>
      <c r="E5" s="56"/>
      <c r="F5" s="56"/>
      <c r="G5" s="56"/>
      <c r="H5" s="56"/>
    </row>
    <row r="6" spans="1:16">
      <c r="B6" s="56"/>
      <c r="C6" s="56"/>
      <c r="D6" s="56"/>
      <c r="E6" s="56"/>
      <c r="F6" s="56"/>
      <c r="G6" s="56"/>
      <c r="H6" s="56"/>
      <c r="I6" s="3"/>
      <c r="J6" s="3"/>
      <c r="L6" s="50"/>
      <c r="M6" s="50"/>
      <c r="N6" s="50"/>
      <c r="O6" s="50"/>
      <c r="P6" s="50"/>
    </row>
    <row r="7" spans="1:16" ht="8.25" customHeight="1">
      <c r="B7" s="4"/>
      <c r="C7" s="4"/>
      <c r="D7" s="4"/>
      <c r="E7" s="44"/>
      <c r="F7" s="44"/>
      <c r="G7" s="44"/>
      <c r="H7" s="44"/>
      <c r="I7" s="4"/>
      <c r="J7" s="19"/>
      <c r="L7" s="50"/>
      <c r="M7" s="50"/>
      <c r="N7" s="50"/>
      <c r="O7" s="50"/>
      <c r="P7" s="50"/>
    </row>
    <row r="8" spans="1:16">
      <c r="A8" s="52" t="s">
        <v>0</v>
      </c>
      <c r="B8" s="52" t="s">
        <v>1</v>
      </c>
      <c r="C8" s="54" t="s">
        <v>66</v>
      </c>
      <c r="D8" s="54" t="s">
        <v>65</v>
      </c>
      <c r="E8" s="53"/>
      <c r="F8" s="53"/>
      <c r="G8" s="53"/>
      <c r="H8" s="53"/>
      <c r="I8" s="54" t="s">
        <v>186</v>
      </c>
      <c r="J8" s="20"/>
      <c r="L8" s="50"/>
      <c r="M8" s="50"/>
      <c r="N8" s="50"/>
      <c r="O8" s="50"/>
      <c r="P8" s="50"/>
    </row>
    <row r="9" spans="1:16">
      <c r="A9" s="52"/>
      <c r="B9" s="52"/>
      <c r="C9" s="54"/>
      <c r="D9" s="54"/>
      <c r="E9" s="53" t="s">
        <v>2</v>
      </c>
      <c r="F9" s="53"/>
      <c r="G9" s="53"/>
      <c r="H9" s="53"/>
      <c r="I9" s="54"/>
    </row>
    <row r="10" spans="1:16">
      <c r="A10" s="52"/>
      <c r="B10" s="52"/>
      <c r="C10" s="54"/>
      <c r="D10" s="54"/>
      <c r="E10" s="45">
        <v>2011</v>
      </c>
      <c r="F10" s="45">
        <v>2012</v>
      </c>
      <c r="G10" s="45">
        <v>2013</v>
      </c>
      <c r="H10" s="45" t="s">
        <v>179</v>
      </c>
      <c r="I10" s="54"/>
    </row>
    <row r="11" spans="1:16">
      <c r="A11" s="5" t="s">
        <v>3</v>
      </c>
      <c r="B11" s="6" t="s">
        <v>4</v>
      </c>
      <c r="C11" s="5"/>
      <c r="D11" s="5"/>
      <c r="E11" s="39"/>
      <c r="F11" s="39"/>
      <c r="G11" s="39"/>
      <c r="H11" s="39"/>
      <c r="I11" s="5"/>
    </row>
    <row r="12" spans="1:16" ht="38.25">
      <c r="A12" s="37">
        <v>40179</v>
      </c>
      <c r="B12" s="7" t="s">
        <v>208</v>
      </c>
      <c r="C12" s="5"/>
      <c r="D12" s="5"/>
      <c r="E12" s="39">
        <v>599000</v>
      </c>
      <c r="F12" s="39">
        <v>599000</v>
      </c>
      <c r="G12" s="39">
        <v>600000</v>
      </c>
      <c r="H12" s="39">
        <f>E12+F12+G12</f>
        <v>1798000</v>
      </c>
      <c r="I12" s="5"/>
    </row>
    <row r="13" spans="1:16">
      <c r="A13" s="8"/>
      <c r="B13" s="6" t="s">
        <v>6</v>
      </c>
      <c r="C13" s="5"/>
      <c r="D13" s="5"/>
      <c r="E13" s="38">
        <f>E12</f>
        <v>599000</v>
      </c>
      <c r="F13" s="38">
        <f>F12</f>
        <v>599000</v>
      </c>
      <c r="G13" s="38">
        <f>G15+G16+G17+G18+G19</f>
        <v>600000</v>
      </c>
      <c r="H13" s="38">
        <f>H12</f>
        <v>1798000</v>
      </c>
      <c r="I13" s="7"/>
    </row>
    <row r="14" spans="1:16" s="29" customFormat="1">
      <c r="A14" s="25"/>
      <c r="B14" s="26" t="s">
        <v>5</v>
      </c>
      <c r="C14" s="27"/>
      <c r="D14" s="27"/>
      <c r="E14" s="46">
        <f>E15+E16+E17+E18+E19</f>
        <v>599000</v>
      </c>
      <c r="F14" s="46">
        <f>F15+F16+F17+F18+F19</f>
        <v>599000</v>
      </c>
      <c r="G14" s="46">
        <f>G15+G16+G17+G18+G19</f>
        <v>600000</v>
      </c>
      <c r="H14" s="46">
        <f>H15+H16+H17+H18+H19</f>
        <v>1798000</v>
      </c>
      <c r="I14" s="28"/>
    </row>
    <row r="15" spans="1:16" s="29" customFormat="1">
      <c r="A15" s="25"/>
      <c r="B15" s="26" t="s">
        <v>12</v>
      </c>
      <c r="C15" s="27"/>
      <c r="D15" s="27"/>
      <c r="E15" s="47"/>
      <c r="F15" s="47"/>
      <c r="G15" s="47"/>
      <c r="H15" s="47"/>
      <c r="I15" s="28"/>
    </row>
    <row r="16" spans="1:16" s="29" customFormat="1">
      <c r="A16" s="25"/>
      <c r="B16" s="30" t="s">
        <v>13</v>
      </c>
      <c r="C16" s="27"/>
      <c r="D16" s="27"/>
      <c r="E16" s="47"/>
      <c r="F16" s="47"/>
      <c r="G16" s="47"/>
      <c r="H16" s="47"/>
      <c r="I16" s="28"/>
    </row>
    <row r="17" spans="1:10" s="29" customFormat="1" ht="15" customHeight="1">
      <c r="A17" s="25"/>
      <c r="B17" s="30" t="s">
        <v>8</v>
      </c>
      <c r="C17" s="27"/>
      <c r="D17" s="27"/>
      <c r="E17" s="47"/>
      <c r="F17" s="47"/>
      <c r="G17" s="47"/>
      <c r="H17" s="47"/>
      <c r="I17" s="28"/>
    </row>
    <row r="18" spans="1:10" s="29" customFormat="1" ht="15" customHeight="1">
      <c r="A18" s="25"/>
      <c r="B18" s="30" t="s">
        <v>14</v>
      </c>
      <c r="C18" s="27"/>
      <c r="D18" s="27"/>
      <c r="E18" s="47">
        <f>E12</f>
        <v>599000</v>
      </c>
      <c r="F18" s="47">
        <f>F12</f>
        <v>599000</v>
      </c>
      <c r="G18" s="47">
        <f>G12</f>
        <v>600000</v>
      </c>
      <c r="H18" s="47">
        <f>H12</f>
        <v>1798000</v>
      </c>
      <c r="I18" s="28"/>
    </row>
    <row r="19" spans="1:10" s="29" customFormat="1">
      <c r="A19" s="25"/>
      <c r="B19" s="26" t="s">
        <v>200</v>
      </c>
      <c r="C19" s="27"/>
      <c r="D19" s="27"/>
      <c r="E19" s="48">
        <v>0</v>
      </c>
      <c r="F19" s="48">
        <v>0</v>
      </c>
      <c r="G19" s="48"/>
      <c r="H19" s="48">
        <v>0</v>
      </c>
      <c r="I19" s="28"/>
    </row>
    <row r="20" spans="1:10">
      <c r="A20" s="8"/>
      <c r="B20" s="6" t="s">
        <v>209</v>
      </c>
      <c r="C20" s="5"/>
      <c r="D20" s="5"/>
      <c r="E20" s="39">
        <v>0</v>
      </c>
      <c r="F20" s="39">
        <v>0</v>
      </c>
      <c r="G20" s="39">
        <v>0</v>
      </c>
      <c r="H20" s="39">
        <v>0</v>
      </c>
      <c r="I20" s="7"/>
    </row>
    <row r="21" spans="1:10">
      <c r="A21" s="8"/>
      <c r="B21" s="6" t="s">
        <v>210</v>
      </c>
      <c r="C21" s="5"/>
      <c r="D21" s="5"/>
      <c r="E21" s="39">
        <v>0</v>
      </c>
      <c r="F21" s="39">
        <v>0</v>
      </c>
      <c r="G21" s="39">
        <v>0</v>
      </c>
      <c r="H21" s="39">
        <v>0</v>
      </c>
      <c r="I21" s="7"/>
    </row>
    <row r="22" spans="1:10" ht="38.25">
      <c r="A22" s="8" t="s">
        <v>229</v>
      </c>
      <c r="B22" s="7" t="s">
        <v>215</v>
      </c>
      <c r="C22" s="5"/>
      <c r="D22" s="5"/>
      <c r="E22" s="39">
        <v>0</v>
      </c>
      <c r="F22" s="39">
        <v>0</v>
      </c>
      <c r="G22" s="39">
        <v>0</v>
      </c>
      <c r="H22" s="39">
        <v>0</v>
      </c>
      <c r="I22" s="7" t="s">
        <v>68</v>
      </c>
    </row>
    <row r="23" spans="1:10" ht="76.5">
      <c r="A23" s="8" t="s">
        <v>230</v>
      </c>
      <c r="B23" s="9" t="s">
        <v>214</v>
      </c>
      <c r="C23" s="5"/>
      <c r="D23" s="7" t="s">
        <v>67</v>
      </c>
      <c r="E23" s="39">
        <v>0</v>
      </c>
      <c r="F23" s="39">
        <v>0</v>
      </c>
      <c r="G23" s="39">
        <v>0</v>
      </c>
      <c r="H23" s="39">
        <v>0</v>
      </c>
      <c r="I23" s="7" t="s">
        <v>68</v>
      </c>
    </row>
    <row r="24" spans="1:10">
      <c r="A24" s="10"/>
      <c r="B24" s="11" t="s">
        <v>213</v>
      </c>
      <c r="C24" s="5"/>
      <c r="D24" s="11"/>
      <c r="E24" s="45">
        <v>0</v>
      </c>
      <c r="F24" s="45">
        <v>0</v>
      </c>
      <c r="G24" s="45">
        <v>0</v>
      </c>
      <c r="H24" s="38">
        <v>0</v>
      </c>
      <c r="I24" s="5"/>
    </row>
    <row r="25" spans="1:10" s="29" customFormat="1">
      <c r="A25" s="25"/>
      <c r="B25" s="26" t="s">
        <v>5</v>
      </c>
      <c r="C25" s="27"/>
      <c r="D25" s="27"/>
      <c r="E25" s="49">
        <f>E26+E27+E28+E29+E30</f>
        <v>0</v>
      </c>
      <c r="F25" s="49">
        <f>F26+F27+F28+F29+F30</f>
        <v>0</v>
      </c>
      <c r="G25" s="49">
        <f>G26+G27+G28+G29+G30</f>
        <v>0</v>
      </c>
      <c r="H25" s="49">
        <f>H26+H27+H28+H29+H30</f>
        <v>0</v>
      </c>
      <c r="I25" s="28"/>
    </row>
    <row r="26" spans="1:10" s="29" customFormat="1">
      <c r="A26" s="25"/>
      <c r="B26" s="26" t="s">
        <v>12</v>
      </c>
      <c r="C26" s="27"/>
      <c r="D26" s="27"/>
      <c r="E26" s="48">
        <v>0</v>
      </c>
      <c r="F26" s="48">
        <v>0</v>
      </c>
      <c r="G26" s="48">
        <v>0</v>
      </c>
      <c r="H26" s="48">
        <v>0</v>
      </c>
      <c r="I26" s="28"/>
    </row>
    <row r="27" spans="1:10" s="29" customFormat="1">
      <c r="A27" s="25"/>
      <c r="B27" s="30" t="s">
        <v>13</v>
      </c>
      <c r="C27" s="27"/>
      <c r="D27" s="27"/>
      <c r="E27" s="48">
        <v>0</v>
      </c>
      <c r="F27" s="48">
        <v>0</v>
      </c>
      <c r="G27" s="48">
        <v>0</v>
      </c>
      <c r="H27" s="48">
        <v>0</v>
      </c>
      <c r="I27" s="28"/>
    </row>
    <row r="28" spans="1:10" s="29" customFormat="1">
      <c r="A28" s="25"/>
      <c r="B28" s="30" t="s">
        <v>8</v>
      </c>
      <c r="C28" s="27"/>
      <c r="D28" s="27"/>
      <c r="E28" s="48">
        <v>0</v>
      </c>
      <c r="F28" s="48">
        <v>0</v>
      </c>
      <c r="G28" s="48">
        <v>0</v>
      </c>
      <c r="H28" s="48">
        <v>0</v>
      </c>
      <c r="I28" s="28"/>
    </row>
    <row r="29" spans="1:10" s="29" customFormat="1">
      <c r="A29" s="25"/>
      <c r="B29" s="30" t="s">
        <v>14</v>
      </c>
      <c r="C29" s="27"/>
      <c r="D29" s="27"/>
      <c r="E29" s="48">
        <v>0</v>
      </c>
      <c r="F29" s="48">
        <v>0</v>
      </c>
      <c r="G29" s="48">
        <v>0</v>
      </c>
      <c r="H29" s="48">
        <v>0</v>
      </c>
      <c r="I29" s="28"/>
    </row>
    <row r="30" spans="1:10" s="29" customFormat="1">
      <c r="A30" s="25"/>
      <c r="B30" s="26" t="s">
        <v>200</v>
      </c>
      <c r="C30" s="27"/>
      <c r="D30" s="27"/>
      <c r="E30" s="48">
        <v>0</v>
      </c>
      <c r="F30" s="48">
        <v>0</v>
      </c>
      <c r="G30" s="48">
        <v>0</v>
      </c>
      <c r="H30" s="48">
        <v>0</v>
      </c>
      <c r="I30" s="28"/>
    </row>
    <row r="31" spans="1:10" ht="38.25">
      <c r="A31" s="8"/>
      <c r="B31" s="15" t="s">
        <v>211</v>
      </c>
      <c r="C31" s="12"/>
      <c r="D31" s="12"/>
      <c r="E31" s="38"/>
      <c r="F31" s="38"/>
      <c r="G31" s="38"/>
      <c r="H31" s="39"/>
      <c r="I31" s="13"/>
    </row>
    <row r="32" spans="1:10" ht="63.75">
      <c r="A32" s="8" t="s">
        <v>91</v>
      </c>
      <c r="B32" s="14" t="s">
        <v>178</v>
      </c>
      <c r="C32" s="12"/>
      <c r="D32" s="13" t="s">
        <v>168</v>
      </c>
      <c r="E32" s="39">
        <v>3</v>
      </c>
      <c r="F32" s="39">
        <v>3</v>
      </c>
      <c r="G32" s="39"/>
      <c r="H32" s="39">
        <f t="shared" ref="H32:H38" si="0">SUM(E32:G32)</f>
        <v>6</v>
      </c>
      <c r="I32" s="13"/>
      <c r="J32" s="55"/>
    </row>
    <row r="33" spans="1:10" ht="89.25">
      <c r="A33" s="8" t="s">
        <v>92</v>
      </c>
      <c r="B33" s="14" t="s">
        <v>177</v>
      </c>
      <c r="C33" s="12"/>
      <c r="D33" s="13" t="s">
        <v>168</v>
      </c>
      <c r="E33" s="39">
        <v>7</v>
      </c>
      <c r="F33" s="39">
        <v>7</v>
      </c>
      <c r="G33" s="39"/>
      <c r="H33" s="39">
        <f t="shared" si="0"/>
        <v>14</v>
      </c>
      <c r="I33" s="13"/>
      <c r="J33" s="55"/>
    </row>
    <row r="34" spans="1:10" ht="63.75">
      <c r="A34" s="8" t="s">
        <v>231</v>
      </c>
      <c r="B34" s="14" t="s">
        <v>169</v>
      </c>
      <c r="C34" s="12"/>
      <c r="D34" s="13" t="s">
        <v>155</v>
      </c>
      <c r="E34" s="39">
        <v>20</v>
      </c>
      <c r="F34" s="39">
        <v>30</v>
      </c>
      <c r="G34" s="39"/>
      <c r="H34" s="39">
        <f t="shared" si="0"/>
        <v>50</v>
      </c>
      <c r="I34" s="13"/>
      <c r="J34" s="55"/>
    </row>
    <row r="35" spans="1:10" ht="38.25">
      <c r="A35" s="8" t="s">
        <v>232</v>
      </c>
      <c r="B35" s="14" t="s">
        <v>170</v>
      </c>
      <c r="C35" s="12"/>
      <c r="D35" s="13" t="s">
        <v>155</v>
      </c>
      <c r="E35" s="39">
        <v>10</v>
      </c>
      <c r="F35" s="39">
        <v>20</v>
      </c>
      <c r="G35" s="39"/>
      <c r="H35" s="39">
        <f t="shared" si="0"/>
        <v>30</v>
      </c>
      <c r="I35" s="13"/>
      <c r="J35" s="55"/>
    </row>
    <row r="36" spans="1:10" ht="89.25">
      <c r="A36" s="8" t="s">
        <v>233</v>
      </c>
      <c r="B36" s="14" t="s">
        <v>175</v>
      </c>
      <c r="C36" s="12"/>
      <c r="D36" s="13" t="s">
        <v>155</v>
      </c>
      <c r="E36" s="39">
        <v>300</v>
      </c>
      <c r="F36" s="39">
        <v>600</v>
      </c>
      <c r="G36" s="39"/>
      <c r="H36" s="39">
        <f t="shared" si="0"/>
        <v>900</v>
      </c>
      <c r="I36" s="13"/>
      <c r="J36" s="55"/>
    </row>
    <row r="37" spans="1:10" ht="38.25">
      <c r="A37" s="8" t="s">
        <v>234</v>
      </c>
      <c r="B37" s="14" t="s">
        <v>176</v>
      </c>
      <c r="C37" s="12"/>
      <c r="D37" s="13" t="s">
        <v>155</v>
      </c>
      <c r="E37" s="39">
        <v>50</v>
      </c>
      <c r="F37" s="39">
        <v>50</v>
      </c>
      <c r="G37" s="39"/>
      <c r="H37" s="39">
        <f t="shared" si="0"/>
        <v>100</v>
      </c>
      <c r="I37" s="13"/>
      <c r="J37" s="55"/>
    </row>
    <row r="38" spans="1:10" ht="25.5">
      <c r="A38" s="8" t="s">
        <v>235</v>
      </c>
      <c r="B38" s="14" t="s">
        <v>171</v>
      </c>
      <c r="C38" s="12"/>
      <c r="D38" s="13" t="s">
        <v>155</v>
      </c>
      <c r="E38" s="39">
        <v>50</v>
      </c>
      <c r="F38" s="39">
        <v>150</v>
      </c>
      <c r="G38" s="39"/>
      <c r="H38" s="39">
        <f t="shared" si="0"/>
        <v>200</v>
      </c>
      <c r="I38" s="13"/>
      <c r="J38" s="55"/>
    </row>
    <row r="39" spans="1:10">
      <c r="A39" s="8"/>
      <c r="B39" s="11" t="s">
        <v>212</v>
      </c>
      <c r="C39" s="5"/>
      <c r="D39" s="5"/>
      <c r="E39" s="45">
        <f>SUM(E32:E38)</f>
        <v>440</v>
      </c>
      <c r="F39" s="45">
        <f>SUM(F32:F38)</f>
        <v>860</v>
      </c>
      <c r="G39" s="45">
        <f>SUM(G32:G38)</f>
        <v>0</v>
      </c>
      <c r="H39" s="45">
        <f>SUM(H32:H38)</f>
        <v>1300</v>
      </c>
      <c r="I39" s="7"/>
    </row>
    <row r="40" spans="1:10" s="29" customFormat="1">
      <c r="A40" s="25"/>
      <c r="B40" s="26" t="s">
        <v>5</v>
      </c>
      <c r="C40" s="27"/>
      <c r="D40" s="27"/>
      <c r="E40" s="49">
        <f>E41+E42+E43+E44+E45</f>
        <v>440</v>
      </c>
      <c r="F40" s="49">
        <f>F41+F42+F43+F44+F45</f>
        <v>860</v>
      </c>
      <c r="G40" s="49">
        <f>G41+G42+G43+G44+G45</f>
        <v>0</v>
      </c>
      <c r="H40" s="49">
        <f>H41+H42+H43+H44+H45</f>
        <v>1300</v>
      </c>
      <c r="I40" s="28"/>
    </row>
    <row r="41" spans="1:10" s="29" customFormat="1">
      <c r="A41" s="25"/>
      <c r="B41" s="26" t="s">
        <v>12</v>
      </c>
      <c r="C41" s="27"/>
      <c r="D41" s="27"/>
      <c r="E41" s="48">
        <v>0</v>
      </c>
      <c r="F41" s="48">
        <v>0</v>
      </c>
      <c r="G41" s="48">
        <v>0</v>
      </c>
      <c r="H41" s="48">
        <v>0</v>
      </c>
      <c r="I41" s="28"/>
    </row>
    <row r="42" spans="1:10" s="29" customFormat="1" ht="13.5" customHeight="1">
      <c r="A42" s="25"/>
      <c r="B42" s="30" t="s">
        <v>13</v>
      </c>
      <c r="C42" s="27"/>
      <c r="D42" s="27"/>
      <c r="E42" s="48">
        <v>0</v>
      </c>
      <c r="F42" s="48">
        <v>0</v>
      </c>
      <c r="G42" s="48">
        <v>0</v>
      </c>
      <c r="H42" s="48">
        <v>0</v>
      </c>
      <c r="I42" s="28"/>
    </row>
    <row r="43" spans="1:10" s="29" customFormat="1" ht="17.25" customHeight="1">
      <c r="A43" s="25"/>
      <c r="B43" s="30" t="s">
        <v>8</v>
      </c>
      <c r="C43" s="27"/>
      <c r="D43" s="27"/>
      <c r="E43" s="48">
        <f>E39</f>
        <v>440</v>
      </c>
      <c r="F43" s="48">
        <f>F39</f>
        <v>860</v>
      </c>
      <c r="G43" s="48">
        <f>G39</f>
        <v>0</v>
      </c>
      <c r="H43" s="48">
        <f>H39</f>
        <v>1300</v>
      </c>
      <c r="I43" s="28"/>
    </row>
    <row r="44" spans="1:10" s="29" customFormat="1">
      <c r="A44" s="25"/>
      <c r="B44" s="30" t="s">
        <v>14</v>
      </c>
      <c r="C44" s="27"/>
      <c r="D44" s="27"/>
      <c r="E44" s="48">
        <v>0</v>
      </c>
      <c r="F44" s="48">
        <v>0</v>
      </c>
      <c r="G44" s="48">
        <v>0</v>
      </c>
      <c r="H44" s="48">
        <v>0</v>
      </c>
      <c r="I44" s="28"/>
    </row>
    <row r="45" spans="1:10" s="29" customFormat="1">
      <c r="A45" s="25"/>
      <c r="B45" s="26" t="s">
        <v>200</v>
      </c>
      <c r="C45" s="27"/>
      <c r="D45" s="27"/>
      <c r="E45" s="48">
        <v>0</v>
      </c>
      <c r="F45" s="48">
        <v>0</v>
      </c>
      <c r="G45" s="48">
        <v>0</v>
      </c>
      <c r="H45" s="48">
        <v>0</v>
      </c>
      <c r="I45" s="28"/>
    </row>
    <row r="46" spans="1:10">
      <c r="A46" s="8"/>
      <c r="B46" s="6" t="s">
        <v>218</v>
      </c>
      <c r="C46" s="5"/>
      <c r="D46" s="5"/>
      <c r="E46" s="39"/>
      <c r="F46" s="39"/>
      <c r="G46" s="39"/>
      <c r="H46" s="39"/>
      <c r="I46" s="7"/>
    </row>
    <row r="47" spans="1:10" ht="38.25">
      <c r="A47" s="8" t="s">
        <v>93</v>
      </c>
      <c r="B47" s="7" t="s">
        <v>180</v>
      </c>
      <c r="C47" s="5"/>
      <c r="D47" s="7" t="s">
        <v>85</v>
      </c>
      <c r="E47" s="39">
        <v>30</v>
      </c>
      <c r="F47" s="39">
        <v>35</v>
      </c>
      <c r="G47" s="39">
        <v>35</v>
      </c>
      <c r="H47" s="39">
        <f>E47+F47+G47</f>
        <v>100</v>
      </c>
      <c r="I47" s="7" t="s">
        <v>57</v>
      </c>
    </row>
    <row r="48" spans="1:10" ht="25.5">
      <c r="A48" s="8" t="s">
        <v>94</v>
      </c>
      <c r="B48" s="7" t="s">
        <v>216</v>
      </c>
      <c r="C48" s="5"/>
      <c r="D48" s="7"/>
      <c r="E48" s="39">
        <v>0</v>
      </c>
      <c r="F48" s="39">
        <v>0</v>
      </c>
      <c r="G48" s="39">
        <v>0</v>
      </c>
      <c r="H48" s="39">
        <f>E48+F48+G48</f>
        <v>0</v>
      </c>
      <c r="I48" s="7"/>
    </row>
    <row r="49" spans="1:16" ht="38.25">
      <c r="A49" s="8" t="s">
        <v>95</v>
      </c>
      <c r="B49" s="7" t="s">
        <v>217</v>
      </c>
      <c r="C49" s="5"/>
      <c r="D49" s="7"/>
      <c r="E49" s="39">
        <v>0</v>
      </c>
      <c r="F49" s="39">
        <v>0</v>
      </c>
      <c r="G49" s="39">
        <v>0</v>
      </c>
      <c r="H49" s="39">
        <f>E49+F49+G49</f>
        <v>0</v>
      </c>
      <c r="I49" s="7"/>
    </row>
    <row r="50" spans="1:16" ht="13.5" customHeight="1">
      <c r="A50" s="8"/>
      <c r="B50" s="6" t="s">
        <v>7</v>
      </c>
      <c r="C50" s="5"/>
      <c r="D50" s="5"/>
      <c r="E50" s="45">
        <f>E47</f>
        <v>30</v>
      </c>
      <c r="F50" s="45">
        <f>F47</f>
        <v>35</v>
      </c>
      <c r="G50" s="45">
        <f>G47</f>
        <v>35</v>
      </c>
      <c r="H50" s="45">
        <f>E50+F50+G50</f>
        <v>100</v>
      </c>
      <c r="I50" s="6"/>
    </row>
    <row r="51" spans="1:16" s="29" customFormat="1">
      <c r="A51" s="25"/>
      <c r="B51" s="26" t="s">
        <v>5</v>
      </c>
      <c r="C51" s="27"/>
      <c r="D51" s="27"/>
      <c r="E51" s="49">
        <f>E52+E53+E54+E55+E56</f>
        <v>30</v>
      </c>
      <c r="F51" s="49">
        <f>F52+F53+F54+F55+F56</f>
        <v>35</v>
      </c>
      <c r="G51" s="49">
        <f>G52+G53+G54+G55+G56</f>
        <v>35</v>
      </c>
      <c r="H51" s="49">
        <f>H52+H53+H54+H55+H56</f>
        <v>100</v>
      </c>
      <c r="I51" s="28"/>
    </row>
    <row r="52" spans="1:16" s="29" customFormat="1">
      <c r="A52" s="25"/>
      <c r="B52" s="26" t="s">
        <v>12</v>
      </c>
      <c r="C52" s="27"/>
      <c r="D52" s="27"/>
      <c r="E52" s="48">
        <v>0</v>
      </c>
      <c r="F52" s="48">
        <v>0</v>
      </c>
      <c r="G52" s="48">
        <v>0</v>
      </c>
      <c r="H52" s="48">
        <v>0</v>
      </c>
      <c r="I52" s="28"/>
    </row>
    <row r="53" spans="1:16" s="29" customFormat="1">
      <c r="A53" s="25"/>
      <c r="B53" s="30" t="s">
        <v>13</v>
      </c>
      <c r="C53" s="27"/>
      <c r="D53" s="27"/>
      <c r="E53" s="48">
        <v>0</v>
      </c>
      <c r="F53" s="48">
        <v>0</v>
      </c>
      <c r="G53" s="48">
        <v>0</v>
      </c>
      <c r="H53" s="48">
        <v>0</v>
      </c>
      <c r="I53" s="28"/>
    </row>
    <row r="54" spans="1:16" s="29" customFormat="1">
      <c r="A54" s="25"/>
      <c r="B54" s="30" t="s">
        <v>8</v>
      </c>
      <c r="C54" s="27"/>
      <c r="D54" s="27"/>
      <c r="E54" s="48">
        <f>E47</f>
        <v>30</v>
      </c>
      <c r="F54" s="48">
        <f>F47</f>
        <v>35</v>
      </c>
      <c r="G54" s="48">
        <f>G47</f>
        <v>35</v>
      </c>
      <c r="H54" s="48">
        <f>H47</f>
        <v>100</v>
      </c>
      <c r="I54" s="28"/>
    </row>
    <row r="55" spans="1:16" s="29" customFormat="1">
      <c r="A55" s="25"/>
      <c r="B55" s="30" t="s">
        <v>14</v>
      </c>
      <c r="C55" s="27"/>
      <c r="D55" s="27"/>
      <c r="E55" s="48">
        <v>0</v>
      </c>
      <c r="F55" s="48">
        <v>0</v>
      </c>
      <c r="G55" s="48">
        <v>0</v>
      </c>
      <c r="H55" s="48">
        <v>0</v>
      </c>
      <c r="I55" s="28"/>
    </row>
    <row r="56" spans="1:16" s="27" customFormat="1">
      <c r="A56" s="25"/>
      <c r="B56" s="26" t="s">
        <v>200</v>
      </c>
      <c r="E56" s="48">
        <v>0</v>
      </c>
      <c r="F56" s="48">
        <v>0</v>
      </c>
      <c r="G56" s="48">
        <v>0</v>
      </c>
      <c r="H56" s="48">
        <v>0</v>
      </c>
      <c r="I56" s="28"/>
      <c r="J56" s="36"/>
      <c r="K56" s="36"/>
      <c r="L56" s="36"/>
      <c r="M56" s="36"/>
      <c r="N56" s="36"/>
      <c r="O56" s="36"/>
      <c r="P56" s="36"/>
    </row>
    <row r="57" spans="1:16" s="5" customFormat="1" ht="43.5" customHeight="1">
      <c r="A57" s="8" t="s">
        <v>33</v>
      </c>
      <c r="B57" s="6" t="s">
        <v>219</v>
      </c>
      <c r="E57" s="39"/>
      <c r="F57" s="39"/>
      <c r="G57" s="39"/>
      <c r="H57" s="39"/>
      <c r="J57" s="20"/>
      <c r="K57" s="20"/>
      <c r="L57" s="20"/>
      <c r="M57" s="20"/>
      <c r="N57" s="20"/>
      <c r="O57" s="20"/>
      <c r="P57" s="20"/>
    </row>
    <row r="58" spans="1:16" s="20" customFormat="1" ht="25.5">
      <c r="A58" s="8" t="s">
        <v>236</v>
      </c>
      <c r="B58" s="7" t="s">
        <v>206</v>
      </c>
      <c r="C58" s="5"/>
      <c r="D58" s="13" t="s">
        <v>155</v>
      </c>
      <c r="E58" s="39">
        <v>50</v>
      </c>
      <c r="F58" s="39">
        <v>50</v>
      </c>
      <c r="G58" s="39">
        <v>50</v>
      </c>
      <c r="H58" s="39">
        <f t="shared" ref="H58:H63" si="1">E58+F58+G58</f>
        <v>150</v>
      </c>
      <c r="I58" s="5"/>
    </row>
    <row r="59" spans="1:16" ht="92.25" customHeight="1">
      <c r="A59" s="8" t="s">
        <v>237</v>
      </c>
      <c r="B59" s="7" t="s">
        <v>142</v>
      </c>
      <c r="C59" s="13" t="s">
        <v>205</v>
      </c>
      <c r="D59" s="13" t="s">
        <v>155</v>
      </c>
      <c r="E59" s="39"/>
      <c r="F59" s="39">
        <v>1000</v>
      </c>
      <c r="G59" s="39"/>
      <c r="H59" s="39">
        <f t="shared" si="1"/>
        <v>1000</v>
      </c>
      <c r="I59" s="17" t="s">
        <v>183</v>
      </c>
    </row>
    <row r="60" spans="1:16">
      <c r="A60" s="8" t="s">
        <v>238</v>
      </c>
      <c r="B60" s="7" t="s">
        <v>184</v>
      </c>
      <c r="C60" s="13"/>
      <c r="D60" s="13"/>
      <c r="E60" s="39">
        <v>7500</v>
      </c>
      <c r="F60" s="39"/>
      <c r="G60" s="39"/>
      <c r="H60" s="39">
        <f t="shared" si="1"/>
        <v>7500</v>
      </c>
      <c r="I60" s="17" t="s">
        <v>185</v>
      </c>
    </row>
    <row r="61" spans="1:16" ht="25.5">
      <c r="A61" s="8" t="s">
        <v>239</v>
      </c>
      <c r="B61" s="7" t="s">
        <v>182</v>
      </c>
      <c r="C61" s="13"/>
      <c r="D61" s="13"/>
      <c r="E61" s="39"/>
      <c r="F61" s="39">
        <v>5000</v>
      </c>
      <c r="G61" s="39"/>
      <c r="H61" s="39">
        <f t="shared" si="1"/>
        <v>5000</v>
      </c>
      <c r="I61" s="17" t="s">
        <v>183</v>
      </c>
    </row>
    <row r="62" spans="1:16" ht="25.5">
      <c r="A62" s="8" t="s">
        <v>240</v>
      </c>
      <c r="B62" s="7" t="s">
        <v>207</v>
      </c>
      <c r="C62" s="13" t="s">
        <v>203</v>
      </c>
      <c r="D62" s="13"/>
      <c r="E62" s="39">
        <v>4000</v>
      </c>
      <c r="F62" s="39"/>
      <c r="G62" s="39"/>
      <c r="H62" s="39">
        <f t="shared" si="1"/>
        <v>4000</v>
      </c>
      <c r="I62" s="7"/>
    </row>
    <row r="63" spans="1:16" ht="83.25" customHeight="1">
      <c r="A63" s="8" t="s">
        <v>241</v>
      </c>
      <c r="B63" s="7" t="s">
        <v>143</v>
      </c>
      <c r="C63" s="13" t="s">
        <v>204</v>
      </c>
      <c r="D63" s="13" t="s">
        <v>155</v>
      </c>
      <c r="E63" s="39"/>
      <c r="F63" s="39">
        <v>14000</v>
      </c>
      <c r="G63" s="39"/>
      <c r="H63" s="39">
        <f t="shared" si="1"/>
        <v>14000</v>
      </c>
      <c r="I63" s="7"/>
    </row>
    <row r="64" spans="1:16">
      <c r="A64" s="8"/>
      <c r="B64" s="6" t="s">
        <v>56</v>
      </c>
      <c r="C64" s="5"/>
      <c r="D64" s="5"/>
      <c r="E64" s="45">
        <f>SUM(E58:E63)</f>
        <v>11550</v>
      </c>
      <c r="F64" s="45">
        <f>SUM(F58:F63)</f>
        <v>20050</v>
      </c>
      <c r="G64" s="45">
        <f>G58</f>
        <v>50</v>
      </c>
      <c r="H64" s="45">
        <f>SUM(H58:H63)</f>
        <v>31650</v>
      </c>
      <c r="I64" s="5"/>
    </row>
    <row r="65" spans="1:10" s="29" customFormat="1">
      <c r="A65" s="25"/>
      <c r="B65" s="26" t="s">
        <v>5</v>
      </c>
      <c r="C65" s="27"/>
      <c r="D65" s="27"/>
      <c r="E65" s="49">
        <f>E66+E67+E68+E69+E70</f>
        <v>11550</v>
      </c>
      <c r="F65" s="49">
        <f>F66+F67+F68+F69+F70</f>
        <v>20050</v>
      </c>
      <c r="G65" s="49">
        <f>G66+G67+G68+G69+G70</f>
        <v>50</v>
      </c>
      <c r="H65" s="49">
        <f t="shared" ref="H65:H70" si="2">E65+F65+G65</f>
        <v>31650</v>
      </c>
      <c r="I65" s="27"/>
    </row>
    <row r="66" spans="1:10" s="29" customFormat="1">
      <c r="A66" s="25"/>
      <c r="B66" s="26" t="s">
        <v>12</v>
      </c>
      <c r="C66" s="27"/>
      <c r="D66" s="27"/>
      <c r="E66" s="48">
        <v>0</v>
      </c>
      <c r="F66" s="48">
        <v>0</v>
      </c>
      <c r="G66" s="48">
        <v>0</v>
      </c>
      <c r="H66" s="48">
        <f t="shared" si="2"/>
        <v>0</v>
      </c>
      <c r="I66" s="27"/>
    </row>
    <row r="67" spans="1:10" s="29" customFormat="1" ht="17.25" customHeight="1">
      <c r="A67" s="25"/>
      <c r="B67" s="30" t="s">
        <v>13</v>
      </c>
      <c r="C67" s="27"/>
      <c r="D67" s="27"/>
      <c r="E67" s="48">
        <v>0</v>
      </c>
      <c r="F67" s="48">
        <v>0</v>
      </c>
      <c r="G67" s="48">
        <v>0</v>
      </c>
      <c r="H67" s="48">
        <f t="shared" si="2"/>
        <v>0</v>
      </c>
      <c r="I67" s="27"/>
    </row>
    <row r="68" spans="1:10" s="29" customFormat="1">
      <c r="A68" s="25"/>
      <c r="B68" s="30" t="s">
        <v>8</v>
      </c>
      <c r="C68" s="27"/>
      <c r="D68" s="27"/>
      <c r="E68" s="48">
        <f>E58+E59+E62+E63</f>
        <v>4050</v>
      </c>
      <c r="F68" s="48">
        <f>F58+F59+F62+F63+F61</f>
        <v>20050</v>
      </c>
      <c r="G68" s="48">
        <f>G58+G59+G62+G63</f>
        <v>50</v>
      </c>
      <c r="H68" s="48">
        <f t="shared" si="2"/>
        <v>24150</v>
      </c>
      <c r="I68" s="27"/>
    </row>
    <row r="69" spans="1:10" s="29" customFormat="1">
      <c r="A69" s="25"/>
      <c r="B69" s="30" t="s">
        <v>14</v>
      </c>
      <c r="C69" s="27"/>
      <c r="D69" s="27"/>
      <c r="E69" s="48">
        <v>0</v>
      </c>
      <c r="F69" s="48">
        <v>0</v>
      </c>
      <c r="G69" s="48">
        <v>0</v>
      </c>
      <c r="H69" s="48">
        <f t="shared" si="2"/>
        <v>0</v>
      </c>
      <c r="I69" s="27"/>
    </row>
    <row r="70" spans="1:10" s="29" customFormat="1">
      <c r="A70" s="25"/>
      <c r="B70" s="26" t="s">
        <v>200</v>
      </c>
      <c r="C70" s="27"/>
      <c r="D70" s="27"/>
      <c r="E70" s="48">
        <f>E60</f>
        <v>7500</v>
      </c>
      <c r="F70" s="48">
        <f>F60</f>
        <v>0</v>
      </c>
      <c r="G70" s="48">
        <f>G60</f>
        <v>0</v>
      </c>
      <c r="H70" s="48">
        <f t="shared" si="2"/>
        <v>7500</v>
      </c>
      <c r="I70" s="27"/>
    </row>
    <row r="71" spans="1:10">
      <c r="A71" s="8"/>
      <c r="B71" s="15" t="s">
        <v>220</v>
      </c>
      <c r="C71" s="15"/>
      <c r="D71" s="15"/>
      <c r="E71" s="38"/>
      <c r="F71" s="38"/>
      <c r="G71" s="38"/>
      <c r="H71" s="38"/>
      <c r="I71" s="15"/>
    </row>
    <row r="72" spans="1:10" ht="38.25">
      <c r="A72" s="8" t="s">
        <v>96</v>
      </c>
      <c r="B72" s="14" t="s">
        <v>144</v>
      </c>
      <c r="C72" s="5"/>
      <c r="D72" s="13" t="s">
        <v>152</v>
      </c>
      <c r="E72" s="40">
        <v>300</v>
      </c>
      <c r="F72" s="40">
        <v>300</v>
      </c>
      <c r="G72" s="40">
        <v>300</v>
      </c>
      <c r="H72" s="39">
        <f>SUM(E72:G72)</f>
        <v>900</v>
      </c>
      <c r="I72" s="7"/>
    </row>
    <row r="73" spans="1:10" ht="89.25">
      <c r="A73" s="8" t="s">
        <v>97</v>
      </c>
      <c r="B73" s="14" t="s">
        <v>174</v>
      </c>
      <c r="C73" s="5"/>
      <c r="D73" s="13" t="s">
        <v>153</v>
      </c>
      <c r="E73" s="41">
        <v>1250</v>
      </c>
      <c r="F73" s="41">
        <v>1820</v>
      </c>
      <c r="G73" s="41">
        <v>2465</v>
      </c>
      <c r="H73" s="39">
        <f t="shared" ref="H73:H89" si="3">SUM(E73:G73)</f>
        <v>5535</v>
      </c>
      <c r="I73" s="7"/>
      <c r="J73" s="21" t="s">
        <v>156</v>
      </c>
    </row>
    <row r="74" spans="1:10">
      <c r="A74" s="8" t="s">
        <v>98</v>
      </c>
      <c r="B74" s="57" t="s">
        <v>145</v>
      </c>
      <c r="C74" s="59"/>
      <c r="D74" s="58" t="s">
        <v>154</v>
      </c>
      <c r="E74" s="40">
        <v>50</v>
      </c>
      <c r="F74" s="40">
        <v>50</v>
      </c>
      <c r="G74" s="40">
        <v>50</v>
      </c>
      <c r="H74" s="39">
        <f t="shared" si="3"/>
        <v>150</v>
      </c>
      <c r="I74" s="7"/>
    </row>
    <row r="75" spans="1:10">
      <c r="A75" s="8" t="s">
        <v>99</v>
      </c>
      <c r="B75" s="57"/>
      <c r="C75" s="59"/>
      <c r="D75" s="58"/>
      <c r="E75" s="40">
        <v>2325</v>
      </c>
      <c r="F75" s="40">
        <v>0</v>
      </c>
      <c r="G75" s="40">
        <v>0</v>
      </c>
      <c r="H75" s="39">
        <f t="shared" si="3"/>
        <v>2325</v>
      </c>
      <c r="I75" s="7"/>
      <c r="J75" s="21" t="s">
        <v>156</v>
      </c>
    </row>
    <row r="76" spans="1:10" ht="53.25" customHeight="1">
      <c r="A76" s="8" t="s">
        <v>100</v>
      </c>
      <c r="B76" s="14" t="s">
        <v>146</v>
      </c>
      <c r="C76" s="7"/>
      <c r="D76" s="13" t="s">
        <v>155</v>
      </c>
      <c r="E76" s="40">
        <v>100</v>
      </c>
      <c r="F76" s="40">
        <v>100</v>
      </c>
      <c r="G76" s="40">
        <v>100</v>
      </c>
      <c r="H76" s="39">
        <f t="shared" si="3"/>
        <v>300</v>
      </c>
      <c r="I76" s="7"/>
    </row>
    <row r="77" spans="1:10" ht="25.5">
      <c r="A77" s="8" t="s">
        <v>101</v>
      </c>
      <c r="B77" s="14" t="s">
        <v>147</v>
      </c>
      <c r="C77" s="5"/>
      <c r="D77" s="13" t="s">
        <v>155</v>
      </c>
      <c r="E77" s="40">
        <v>400</v>
      </c>
      <c r="F77" s="40"/>
      <c r="G77" s="40"/>
      <c r="H77" s="39">
        <f t="shared" si="3"/>
        <v>400</v>
      </c>
      <c r="I77" s="7"/>
    </row>
    <row r="78" spans="1:10" ht="25.5">
      <c r="A78" s="8" t="s">
        <v>102</v>
      </c>
      <c r="B78" s="14" t="s">
        <v>148</v>
      </c>
      <c r="C78" s="5"/>
      <c r="D78" s="13" t="s">
        <v>155</v>
      </c>
      <c r="E78" s="40">
        <v>100</v>
      </c>
      <c r="F78" s="40">
        <v>300</v>
      </c>
      <c r="G78" s="40">
        <v>500</v>
      </c>
      <c r="H78" s="39">
        <f t="shared" si="3"/>
        <v>900</v>
      </c>
      <c r="I78" s="7"/>
    </row>
    <row r="79" spans="1:10" ht="51">
      <c r="A79" s="8" t="s">
        <v>103</v>
      </c>
      <c r="B79" s="14" t="s">
        <v>173</v>
      </c>
      <c r="C79" s="5"/>
      <c r="D79" s="13" t="s">
        <v>153</v>
      </c>
      <c r="E79" s="40">
        <v>500</v>
      </c>
      <c r="F79" s="40">
        <v>600</v>
      </c>
      <c r="G79" s="40">
        <v>700</v>
      </c>
      <c r="H79" s="39">
        <f t="shared" si="3"/>
        <v>1800</v>
      </c>
      <c r="I79" s="7"/>
      <c r="J79" s="21" t="s">
        <v>156</v>
      </c>
    </row>
    <row r="80" spans="1:10" ht="25.5">
      <c r="A80" s="8" t="s">
        <v>104</v>
      </c>
      <c r="B80" s="14" t="s">
        <v>149</v>
      </c>
      <c r="C80" s="5"/>
      <c r="D80" s="13" t="s">
        <v>157</v>
      </c>
      <c r="E80" s="40">
        <v>1000</v>
      </c>
      <c r="F80" s="40">
        <v>1000</v>
      </c>
      <c r="G80" s="40">
        <v>1000</v>
      </c>
      <c r="H80" s="39">
        <f t="shared" si="3"/>
        <v>3000</v>
      </c>
      <c r="I80" s="7"/>
      <c r="J80" s="21" t="s">
        <v>156</v>
      </c>
    </row>
    <row r="81" spans="1:10" ht="25.5">
      <c r="A81" s="8" t="s">
        <v>105</v>
      </c>
      <c r="B81" s="14" t="s">
        <v>150</v>
      </c>
      <c r="C81" s="5"/>
      <c r="D81" s="13" t="s">
        <v>157</v>
      </c>
      <c r="E81" s="40">
        <v>100</v>
      </c>
      <c r="F81" s="40">
        <v>100</v>
      </c>
      <c r="G81" s="40">
        <v>100</v>
      </c>
      <c r="H81" s="39">
        <f t="shared" si="3"/>
        <v>300</v>
      </c>
      <c r="I81" s="7"/>
      <c r="J81" s="21" t="s">
        <v>156</v>
      </c>
    </row>
    <row r="82" spans="1:10" ht="25.5">
      <c r="A82" s="8"/>
      <c r="B82" s="14" t="s">
        <v>151</v>
      </c>
      <c r="C82" s="5"/>
      <c r="D82" s="13" t="s">
        <v>157</v>
      </c>
      <c r="E82" s="40">
        <v>100</v>
      </c>
      <c r="F82" s="40">
        <v>100</v>
      </c>
      <c r="G82" s="40">
        <v>100</v>
      </c>
      <c r="H82" s="39">
        <f t="shared" si="3"/>
        <v>300</v>
      </c>
      <c r="I82" s="7"/>
      <c r="J82" s="21" t="s">
        <v>156</v>
      </c>
    </row>
    <row r="83" spans="1:10" ht="25.5">
      <c r="A83" s="8"/>
      <c r="B83" s="22" t="s">
        <v>159</v>
      </c>
      <c r="C83" s="5"/>
      <c r="D83" s="13" t="s">
        <v>155</v>
      </c>
      <c r="E83" s="41">
        <v>10</v>
      </c>
      <c r="F83" s="41">
        <v>20</v>
      </c>
      <c r="G83" s="41">
        <v>30</v>
      </c>
      <c r="H83" s="39">
        <f t="shared" si="3"/>
        <v>60</v>
      </c>
      <c r="I83" s="7"/>
      <c r="J83" s="21"/>
    </row>
    <row r="84" spans="1:10" ht="38.25">
      <c r="A84" s="8"/>
      <c r="B84" s="22" t="s">
        <v>160</v>
      </c>
      <c r="C84" s="5"/>
      <c r="D84" s="23" t="s">
        <v>163</v>
      </c>
      <c r="E84" s="41">
        <v>1000</v>
      </c>
      <c r="F84" s="41">
        <v>2000</v>
      </c>
      <c r="G84" s="41">
        <v>3000</v>
      </c>
      <c r="H84" s="39">
        <f t="shared" si="3"/>
        <v>6000</v>
      </c>
      <c r="I84" s="7"/>
      <c r="J84" s="21"/>
    </row>
    <row r="85" spans="1:10" ht="38.25">
      <c r="A85" s="8"/>
      <c r="B85" s="22" t="s">
        <v>161</v>
      </c>
      <c r="C85" s="5"/>
      <c r="D85" s="23" t="s">
        <v>164</v>
      </c>
      <c r="E85" s="41">
        <v>50</v>
      </c>
      <c r="F85" s="41">
        <v>20</v>
      </c>
      <c r="G85" s="41">
        <v>10</v>
      </c>
      <c r="H85" s="39">
        <f t="shared" si="3"/>
        <v>80</v>
      </c>
      <c r="I85" s="7"/>
      <c r="J85" s="21"/>
    </row>
    <row r="86" spans="1:10" ht="38.25">
      <c r="A86" s="8"/>
      <c r="B86" s="22" t="s">
        <v>172</v>
      </c>
      <c r="C86" s="5"/>
      <c r="D86" s="23" t="s">
        <v>163</v>
      </c>
      <c r="E86" s="41">
        <v>100</v>
      </c>
      <c r="F86" s="41">
        <v>100</v>
      </c>
      <c r="G86" s="41">
        <v>100</v>
      </c>
      <c r="H86" s="39">
        <f t="shared" si="3"/>
        <v>300</v>
      </c>
      <c r="I86" s="7"/>
      <c r="J86" s="21"/>
    </row>
    <row r="87" spans="1:10" ht="38.25">
      <c r="A87" s="8"/>
      <c r="B87" s="22" t="s">
        <v>162</v>
      </c>
      <c r="C87" s="5"/>
      <c r="D87" s="23" t="s">
        <v>164</v>
      </c>
      <c r="E87" s="41">
        <v>500</v>
      </c>
      <c r="F87" s="41">
        <v>500</v>
      </c>
      <c r="G87" s="41">
        <v>500</v>
      </c>
      <c r="H87" s="39">
        <f t="shared" si="3"/>
        <v>1500</v>
      </c>
      <c r="I87" s="7"/>
      <c r="J87" s="21"/>
    </row>
    <row r="88" spans="1:10" ht="38.25">
      <c r="A88" s="8"/>
      <c r="B88" s="24" t="s">
        <v>165</v>
      </c>
      <c r="C88" s="5"/>
      <c r="D88" s="13" t="s">
        <v>155</v>
      </c>
      <c r="E88" s="41">
        <v>250</v>
      </c>
      <c r="F88" s="41">
        <v>200</v>
      </c>
      <c r="G88" s="41">
        <v>200</v>
      </c>
      <c r="H88" s="39">
        <f t="shared" si="3"/>
        <v>650</v>
      </c>
      <c r="I88" s="7"/>
      <c r="J88" s="21"/>
    </row>
    <row r="89" spans="1:10" ht="38.25">
      <c r="A89" s="8"/>
      <c r="B89" s="24" t="s">
        <v>166</v>
      </c>
      <c r="C89" s="5"/>
      <c r="D89" s="23" t="s">
        <v>167</v>
      </c>
      <c r="E89" s="41">
        <v>100</v>
      </c>
      <c r="F89" s="41">
        <v>150</v>
      </c>
      <c r="G89" s="41">
        <v>200</v>
      </c>
      <c r="H89" s="39">
        <f t="shared" si="3"/>
        <v>450</v>
      </c>
      <c r="I89" s="7"/>
      <c r="J89" s="21"/>
    </row>
    <row r="90" spans="1:10">
      <c r="A90" s="8"/>
      <c r="B90" s="6" t="s">
        <v>11</v>
      </c>
      <c r="C90" s="7"/>
      <c r="D90" s="7"/>
      <c r="E90" s="38">
        <f>SUM(E72:E89)</f>
        <v>8235</v>
      </c>
      <c r="F90" s="38">
        <f>SUM(F72:F89)</f>
        <v>7360</v>
      </c>
      <c r="G90" s="38">
        <f>SUM(G72:G89)</f>
        <v>9355</v>
      </c>
      <c r="H90" s="38">
        <f>SUM(E90:G90)</f>
        <v>24950</v>
      </c>
      <c r="I90" s="7"/>
    </row>
    <row r="91" spans="1:10" s="29" customFormat="1">
      <c r="A91" s="25"/>
      <c r="B91" s="26" t="s">
        <v>5</v>
      </c>
      <c r="C91" s="28"/>
      <c r="D91" s="28"/>
      <c r="E91" s="46">
        <f>E92+E93+E94+E95</f>
        <v>8235</v>
      </c>
      <c r="F91" s="46">
        <f>F92+F93+F94+F95</f>
        <v>7360</v>
      </c>
      <c r="G91" s="46">
        <f>G92+G93+G94+G95</f>
        <v>9355</v>
      </c>
      <c r="H91" s="46">
        <f>H92+H93+H94+H95</f>
        <v>24950</v>
      </c>
      <c r="I91" s="28"/>
    </row>
    <row r="92" spans="1:10" s="29" customFormat="1">
      <c r="A92" s="25"/>
      <c r="B92" s="31" t="s">
        <v>158</v>
      </c>
      <c r="C92" s="28"/>
      <c r="D92" s="28"/>
      <c r="E92" s="47">
        <f>E90-E73-E75-E79-E80-E81-E82</f>
        <v>2960</v>
      </c>
      <c r="F92" s="47">
        <f>F90-F73-F75-F79-F80-F81-F82</f>
        <v>3740</v>
      </c>
      <c r="G92" s="47">
        <f>G90-G73-G75-G79-G80-G81-G82</f>
        <v>4990</v>
      </c>
      <c r="H92" s="47">
        <f>SUM(E92:G92)</f>
        <v>11690</v>
      </c>
      <c r="I92" s="28"/>
    </row>
    <row r="93" spans="1:10" s="29" customFormat="1" ht="24" customHeight="1">
      <c r="A93" s="25"/>
      <c r="B93" s="32" t="s">
        <v>13</v>
      </c>
      <c r="C93" s="28"/>
      <c r="D93" s="28"/>
      <c r="E93" s="47">
        <f>E80+E81+E82</f>
        <v>1200</v>
      </c>
      <c r="F93" s="47">
        <f>F80+F81+F82</f>
        <v>1200</v>
      </c>
      <c r="G93" s="47">
        <f>G80+G81+G82</f>
        <v>1200</v>
      </c>
      <c r="H93" s="47">
        <f>SUM(E93:G93)</f>
        <v>3600</v>
      </c>
      <c r="I93" s="28"/>
    </row>
    <row r="94" spans="1:10" s="29" customFormat="1" ht="15" customHeight="1">
      <c r="A94" s="25"/>
      <c r="B94" s="26" t="s">
        <v>12</v>
      </c>
      <c r="C94" s="28"/>
      <c r="D94" s="28"/>
      <c r="E94" s="47">
        <v>0</v>
      </c>
      <c r="F94" s="47">
        <v>0</v>
      </c>
      <c r="G94" s="47">
        <v>0</v>
      </c>
      <c r="H94" s="47">
        <f>SUM(E94:G94)</f>
        <v>0</v>
      </c>
      <c r="I94" s="28"/>
    </row>
    <row r="95" spans="1:10" s="29" customFormat="1" ht="15" customHeight="1">
      <c r="A95" s="25"/>
      <c r="B95" s="26" t="s">
        <v>200</v>
      </c>
      <c r="C95" s="28"/>
      <c r="D95" s="28"/>
      <c r="E95" s="47">
        <f>E90-(E92+E93)</f>
        <v>4075</v>
      </c>
      <c r="F95" s="47">
        <f>F90-(F92+F93)</f>
        <v>2420</v>
      </c>
      <c r="G95" s="47">
        <f>G90-(G92+G93)</f>
        <v>3165</v>
      </c>
      <c r="H95" s="47">
        <f>SUM(E95:G95)</f>
        <v>9660</v>
      </c>
      <c r="I95" s="28"/>
    </row>
    <row r="96" spans="1:10">
      <c r="A96" s="8"/>
      <c r="B96" s="6" t="s">
        <v>222</v>
      </c>
      <c r="C96" s="5"/>
      <c r="D96" s="5"/>
      <c r="E96" s="39"/>
      <c r="F96" s="39"/>
      <c r="G96" s="39"/>
      <c r="H96" s="39"/>
      <c r="I96" s="5"/>
    </row>
    <row r="97" spans="1:10" ht="25.5">
      <c r="A97" s="8" t="s">
        <v>106</v>
      </c>
      <c r="B97" s="7" t="s">
        <v>181</v>
      </c>
      <c r="C97" s="5"/>
      <c r="D97" s="7"/>
      <c r="E97" s="39">
        <v>150</v>
      </c>
      <c r="F97" s="39">
        <v>200</v>
      </c>
      <c r="G97" s="39">
        <v>250</v>
      </c>
      <c r="H97" s="39">
        <f>E97+F97+G97</f>
        <v>600</v>
      </c>
      <c r="I97" s="7" t="s">
        <v>10</v>
      </c>
      <c r="J97" s="55"/>
    </row>
    <row r="98" spans="1:10">
      <c r="A98" s="8"/>
      <c r="B98" s="6" t="s">
        <v>221</v>
      </c>
      <c r="C98" s="5"/>
      <c r="D98" s="5"/>
      <c r="E98" s="45">
        <f>E97</f>
        <v>150</v>
      </c>
      <c r="F98" s="45">
        <f>F97</f>
        <v>200</v>
      </c>
      <c r="G98" s="45">
        <f>G97</f>
        <v>250</v>
      </c>
      <c r="H98" s="45">
        <f>H97</f>
        <v>600</v>
      </c>
      <c r="I98" s="5"/>
      <c r="J98" s="55"/>
    </row>
    <row r="99" spans="1:10" s="29" customFormat="1">
      <c r="A99" s="25"/>
      <c r="B99" s="26" t="s">
        <v>5</v>
      </c>
      <c r="C99" s="27"/>
      <c r="D99" s="27"/>
      <c r="E99" s="49">
        <f>E100+E101+E102+E103+E104</f>
        <v>150</v>
      </c>
      <c r="F99" s="49">
        <f>F100+F101+F102+F103+F104</f>
        <v>200</v>
      </c>
      <c r="G99" s="49">
        <f>G100+G101+G102+G103+G104</f>
        <v>250</v>
      </c>
      <c r="H99" s="49">
        <f>H100+H101+H102+H103+H104</f>
        <v>600</v>
      </c>
      <c r="I99" s="27"/>
      <c r="J99" s="35"/>
    </row>
    <row r="100" spans="1:10" s="29" customFormat="1" ht="17.25" customHeight="1">
      <c r="A100" s="25"/>
      <c r="B100" s="26" t="s">
        <v>12</v>
      </c>
      <c r="C100" s="27"/>
      <c r="D100" s="27"/>
      <c r="E100" s="48">
        <v>0</v>
      </c>
      <c r="F100" s="48">
        <v>0</v>
      </c>
      <c r="G100" s="48">
        <v>0</v>
      </c>
      <c r="H100" s="48">
        <v>0</v>
      </c>
      <c r="I100" s="27"/>
      <c r="J100" s="35"/>
    </row>
    <row r="101" spans="1:10" s="29" customFormat="1">
      <c r="A101" s="25"/>
      <c r="B101" s="30" t="s">
        <v>13</v>
      </c>
      <c r="C101" s="27"/>
      <c r="D101" s="27"/>
      <c r="E101" s="48">
        <v>0</v>
      </c>
      <c r="F101" s="48">
        <v>0</v>
      </c>
      <c r="G101" s="48">
        <v>0</v>
      </c>
      <c r="H101" s="48">
        <v>0</v>
      </c>
      <c r="I101" s="27"/>
    </row>
    <row r="102" spans="1:10" s="29" customFormat="1">
      <c r="A102" s="25"/>
      <c r="B102" s="30" t="s">
        <v>8</v>
      </c>
      <c r="C102" s="27"/>
      <c r="D102" s="27"/>
      <c r="E102" s="48">
        <v>0</v>
      </c>
      <c r="F102" s="48">
        <v>0</v>
      </c>
      <c r="G102" s="48">
        <v>0</v>
      </c>
      <c r="H102" s="48">
        <v>0</v>
      </c>
      <c r="I102" s="27"/>
    </row>
    <row r="103" spans="1:10" s="29" customFormat="1">
      <c r="A103" s="25"/>
      <c r="B103" s="30" t="s">
        <v>14</v>
      </c>
      <c r="C103" s="27"/>
      <c r="D103" s="27"/>
      <c r="E103" s="48">
        <f>E97</f>
        <v>150</v>
      </c>
      <c r="F103" s="48">
        <f>F97</f>
        <v>200</v>
      </c>
      <c r="G103" s="48">
        <f>G97</f>
        <v>250</v>
      </c>
      <c r="H103" s="48">
        <f>H97</f>
        <v>600</v>
      </c>
      <c r="I103" s="27"/>
    </row>
    <row r="104" spans="1:10" s="29" customFormat="1">
      <c r="A104" s="25"/>
      <c r="B104" s="26" t="s">
        <v>200</v>
      </c>
      <c r="C104" s="27"/>
      <c r="D104" s="27"/>
      <c r="E104" s="48">
        <v>0</v>
      </c>
      <c r="F104" s="48">
        <v>0</v>
      </c>
      <c r="G104" s="48">
        <v>0</v>
      </c>
      <c r="H104" s="48">
        <v>0</v>
      </c>
      <c r="I104" s="28"/>
    </row>
    <row r="105" spans="1:10">
      <c r="A105" s="8"/>
      <c r="B105" s="6" t="s">
        <v>223</v>
      </c>
      <c r="C105" s="5"/>
      <c r="D105" s="5"/>
      <c r="E105" s="39"/>
      <c r="F105" s="39"/>
      <c r="G105" s="39"/>
      <c r="H105" s="39"/>
      <c r="I105" s="5"/>
    </row>
    <row r="106" spans="1:10" ht="25.5">
      <c r="A106" s="8" t="s">
        <v>107</v>
      </c>
      <c r="B106" s="7" t="s">
        <v>71</v>
      </c>
      <c r="C106" s="5"/>
      <c r="D106" s="7" t="s">
        <v>16</v>
      </c>
      <c r="E106" s="39">
        <v>1200</v>
      </c>
      <c r="F106" s="39"/>
      <c r="G106" s="39"/>
      <c r="H106" s="39">
        <f>E106+F106+G106</f>
        <v>1200</v>
      </c>
      <c r="I106" s="7" t="s">
        <v>28</v>
      </c>
    </row>
    <row r="107" spans="1:10" ht="25.5">
      <c r="A107" s="8" t="s">
        <v>108</v>
      </c>
      <c r="B107" s="7" t="s">
        <v>72</v>
      </c>
      <c r="C107" s="5"/>
      <c r="D107" s="7" t="s">
        <v>16</v>
      </c>
      <c r="E107" s="39"/>
      <c r="F107" s="39"/>
      <c r="G107" s="39">
        <v>1000</v>
      </c>
      <c r="H107" s="39">
        <f t="shared" ref="H107:H112" si="4">E107+F107+G107</f>
        <v>1000</v>
      </c>
      <c r="I107" s="7" t="s">
        <v>28</v>
      </c>
    </row>
    <row r="108" spans="1:10" ht="25.5">
      <c r="A108" s="8" t="s">
        <v>109</v>
      </c>
      <c r="B108" s="7" t="s">
        <v>187</v>
      </c>
      <c r="C108" s="5"/>
      <c r="D108" s="7" t="s">
        <v>61</v>
      </c>
      <c r="E108" s="39"/>
      <c r="F108" s="39"/>
      <c r="G108" s="39">
        <v>100</v>
      </c>
      <c r="H108" s="39">
        <f t="shared" si="4"/>
        <v>100</v>
      </c>
      <c r="I108" s="7" t="s">
        <v>26</v>
      </c>
    </row>
    <row r="109" spans="1:10" ht="38.25">
      <c r="A109" s="8" t="s">
        <v>110</v>
      </c>
      <c r="B109" s="7" t="s">
        <v>74</v>
      </c>
      <c r="C109" s="5"/>
      <c r="D109" s="7" t="s">
        <v>61</v>
      </c>
      <c r="E109" s="39">
        <v>50</v>
      </c>
      <c r="F109" s="39">
        <v>50</v>
      </c>
      <c r="G109" s="39">
        <v>50</v>
      </c>
      <c r="H109" s="39">
        <f t="shared" si="4"/>
        <v>150</v>
      </c>
      <c r="I109" s="7" t="s">
        <v>27</v>
      </c>
    </row>
    <row r="110" spans="1:10" ht="38.25">
      <c r="A110" s="8" t="s">
        <v>111</v>
      </c>
      <c r="B110" s="7" t="s">
        <v>188</v>
      </c>
      <c r="C110" s="5"/>
      <c r="D110" s="7" t="s">
        <v>75</v>
      </c>
      <c r="E110" s="39"/>
      <c r="F110" s="39"/>
      <c r="G110" s="39">
        <v>500</v>
      </c>
      <c r="H110" s="39">
        <f t="shared" si="4"/>
        <v>500</v>
      </c>
      <c r="I110" s="7" t="s">
        <v>27</v>
      </c>
    </row>
    <row r="111" spans="1:10" ht="25.5">
      <c r="A111" s="8" t="s">
        <v>112</v>
      </c>
      <c r="B111" s="7" t="s">
        <v>30</v>
      </c>
      <c r="C111" s="5"/>
      <c r="D111" s="7" t="s">
        <v>62</v>
      </c>
      <c r="E111" s="39">
        <v>20</v>
      </c>
      <c r="F111" s="39">
        <v>20</v>
      </c>
      <c r="G111" s="39">
        <v>20</v>
      </c>
      <c r="H111" s="39">
        <f t="shared" si="4"/>
        <v>60</v>
      </c>
      <c r="I111" s="7" t="s">
        <v>31</v>
      </c>
    </row>
    <row r="112" spans="1:10" ht="25.5">
      <c r="A112" s="8" t="s">
        <v>113</v>
      </c>
      <c r="B112" s="7" t="s">
        <v>32</v>
      </c>
      <c r="C112" s="5"/>
      <c r="D112" s="7" t="s">
        <v>76</v>
      </c>
      <c r="E112" s="39">
        <v>150</v>
      </c>
      <c r="F112" s="39">
        <v>170</v>
      </c>
      <c r="G112" s="39">
        <v>180</v>
      </c>
      <c r="H112" s="39">
        <f t="shared" si="4"/>
        <v>500</v>
      </c>
      <c r="I112" s="7" t="s">
        <v>73</v>
      </c>
    </row>
    <row r="113" spans="1:9">
      <c r="A113" s="8"/>
      <c r="B113" s="6" t="s">
        <v>15</v>
      </c>
      <c r="C113" s="5"/>
      <c r="D113" s="5"/>
      <c r="E113" s="45">
        <f>SUM(E106:E112)</f>
        <v>1420</v>
      </c>
      <c r="F113" s="45">
        <f>SUM(F106:F112)</f>
        <v>240</v>
      </c>
      <c r="G113" s="45">
        <f>SUM(G106:G112)</f>
        <v>1850</v>
      </c>
      <c r="H113" s="45">
        <f>SUM(H106:H112)</f>
        <v>3510</v>
      </c>
      <c r="I113" s="5"/>
    </row>
    <row r="114" spans="1:9" s="29" customFormat="1">
      <c r="A114" s="25"/>
      <c r="B114" s="26" t="s">
        <v>5</v>
      </c>
      <c r="C114" s="27"/>
      <c r="D114" s="27"/>
      <c r="E114" s="49">
        <f>E115+E116+E117+E118+E119</f>
        <v>1420</v>
      </c>
      <c r="F114" s="49">
        <f>F115+F116+F117+F118+F119</f>
        <v>240</v>
      </c>
      <c r="G114" s="49">
        <f>G115+G116+G117+G118+G119</f>
        <v>1850</v>
      </c>
      <c r="H114" s="49">
        <f>H115+H116+H117+H118+H119</f>
        <v>3510</v>
      </c>
      <c r="I114" s="27"/>
    </row>
    <row r="115" spans="1:9" s="29" customFormat="1">
      <c r="A115" s="25"/>
      <c r="B115" s="26" t="s">
        <v>12</v>
      </c>
      <c r="C115" s="27"/>
      <c r="D115" s="27"/>
      <c r="E115" s="48">
        <v>0</v>
      </c>
      <c r="F115" s="48">
        <v>0</v>
      </c>
      <c r="G115" s="48">
        <v>0</v>
      </c>
      <c r="H115" s="48">
        <v>0</v>
      </c>
      <c r="I115" s="27"/>
    </row>
    <row r="116" spans="1:9" s="29" customFormat="1">
      <c r="A116" s="25"/>
      <c r="B116" s="26" t="s">
        <v>13</v>
      </c>
      <c r="C116" s="27"/>
      <c r="D116" s="27"/>
      <c r="E116" s="48">
        <f>E108</f>
        <v>0</v>
      </c>
      <c r="F116" s="48">
        <f>F108</f>
        <v>0</v>
      </c>
      <c r="G116" s="48">
        <f>G108</f>
        <v>100</v>
      </c>
      <c r="H116" s="48">
        <f>H108</f>
        <v>100</v>
      </c>
      <c r="I116" s="27"/>
    </row>
    <row r="117" spans="1:9" s="29" customFormat="1">
      <c r="A117" s="25"/>
      <c r="B117" s="26" t="s">
        <v>8</v>
      </c>
      <c r="C117" s="27"/>
      <c r="D117" s="27"/>
      <c r="E117" s="48">
        <f>E106+E107+E109+E111+E112</f>
        <v>1420</v>
      </c>
      <c r="F117" s="48">
        <f>F106+F107+F109+F111+F112</f>
        <v>240</v>
      </c>
      <c r="G117" s="48">
        <f>G106+G107+G109+G111+G112+G110</f>
        <v>1750</v>
      </c>
      <c r="H117" s="48">
        <f>H106+H107+H109+H111+H112+H110</f>
        <v>3410</v>
      </c>
      <c r="I117" s="27"/>
    </row>
    <row r="118" spans="1:9" s="29" customFormat="1">
      <c r="A118" s="25"/>
      <c r="B118" s="26" t="s">
        <v>14</v>
      </c>
      <c r="C118" s="27"/>
      <c r="D118" s="27"/>
      <c r="E118" s="48">
        <v>0</v>
      </c>
      <c r="F118" s="48">
        <v>0</v>
      </c>
      <c r="G118" s="48">
        <v>0</v>
      </c>
      <c r="H118" s="48">
        <v>0</v>
      </c>
      <c r="I118" s="27"/>
    </row>
    <row r="119" spans="1:9" s="29" customFormat="1">
      <c r="A119" s="25"/>
      <c r="B119" s="26" t="s">
        <v>200</v>
      </c>
      <c r="C119" s="27"/>
      <c r="D119" s="27"/>
      <c r="E119" s="48">
        <v>0</v>
      </c>
      <c r="F119" s="48">
        <v>0</v>
      </c>
      <c r="G119" s="48">
        <v>0</v>
      </c>
      <c r="H119" s="48">
        <v>0</v>
      </c>
      <c r="I119" s="27"/>
    </row>
    <row r="120" spans="1:9">
      <c r="A120" s="8"/>
      <c r="B120" s="6" t="s">
        <v>224</v>
      </c>
      <c r="C120" s="5"/>
      <c r="D120" s="5"/>
      <c r="E120" s="39"/>
      <c r="F120" s="39"/>
      <c r="G120" s="39"/>
      <c r="H120" s="39"/>
      <c r="I120" s="5"/>
    </row>
    <row r="121" spans="1:9" ht="25.5">
      <c r="A121" s="8" t="s">
        <v>114</v>
      </c>
      <c r="B121" s="7" t="s">
        <v>189</v>
      </c>
      <c r="C121" s="5">
        <v>2007</v>
      </c>
      <c r="D121" s="7" t="s">
        <v>18</v>
      </c>
      <c r="E121" s="39">
        <v>100</v>
      </c>
      <c r="F121" s="39">
        <v>100</v>
      </c>
      <c r="G121" s="39">
        <v>100</v>
      </c>
      <c r="H121" s="39">
        <f>E121+F121+G121</f>
        <v>300</v>
      </c>
      <c r="I121" s="7" t="s">
        <v>193</v>
      </c>
    </row>
    <row r="122" spans="1:9" hidden="1">
      <c r="A122" s="8"/>
      <c r="B122" s="7"/>
      <c r="C122" s="5"/>
      <c r="D122" s="7" t="s">
        <v>18</v>
      </c>
      <c r="E122" s="39"/>
      <c r="F122" s="39"/>
      <c r="G122" s="39"/>
      <c r="H122" s="39">
        <f t="shared" ref="H122:H131" si="5">E122+F122+G122</f>
        <v>0</v>
      </c>
      <c r="I122" s="7"/>
    </row>
    <row r="123" spans="1:9" ht="25.5">
      <c r="A123" s="8" t="s">
        <v>115</v>
      </c>
      <c r="B123" s="7" t="s">
        <v>191</v>
      </c>
      <c r="C123" s="5"/>
      <c r="D123" s="7" t="s">
        <v>18</v>
      </c>
      <c r="E123" s="39">
        <v>500</v>
      </c>
      <c r="F123" s="39">
        <v>700</v>
      </c>
      <c r="G123" s="39">
        <v>850</v>
      </c>
      <c r="H123" s="39">
        <f t="shared" si="5"/>
        <v>2050</v>
      </c>
      <c r="I123" s="7" t="s">
        <v>194</v>
      </c>
    </row>
    <row r="124" spans="1:9" ht="25.5">
      <c r="A124" s="8" t="s">
        <v>116</v>
      </c>
      <c r="B124" s="7" t="s">
        <v>192</v>
      </c>
      <c r="C124" s="5"/>
      <c r="D124" s="5"/>
      <c r="E124" s="39">
        <v>50</v>
      </c>
      <c r="F124" s="39">
        <v>50</v>
      </c>
      <c r="G124" s="39">
        <v>50</v>
      </c>
      <c r="H124" s="39">
        <f t="shared" si="5"/>
        <v>150</v>
      </c>
      <c r="I124" s="5"/>
    </row>
    <row r="125" spans="1:9" ht="25.5">
      <c r="A125" s="8" t="s">
        <v>117</v>
      </c>
      <c r="B125" s="5" t="s">
        <v>19</v>
      </c>
      <c r="C125" s="5"/>
      <c r="D125" s="7" t="s">
        <v>18</v>
      </c>
      <c r="E125" s="39">
        <v>200</v>
      </c>
      <c r="F125" s="39">
        <v>300</v>
      </c>
      <c r="G125" s="39">
        <v>350</v>
      </c>
      <c r="H125" s="39">
        <f t="shared" si="5"/>
        <v>850</v>
      </c>
      <c r="I125" s="7" t="s">
        <v>29</v>
      </c>
    </row>
    <row r="126" spans="1:9" ht="25.5">
      <c r="A126" s="8" t="s">
        <v>118</v>
      </c>
      <c r="B126" s="7" t="s">
        <v>20</v>
      </c>
      <c r="C126" s="5"/>
      <c r="D126" s="7" t="s">
        <v>18</v>
      </c>
      <c r="E126" s="40">
        <v>20</v>
      </c>
      <c r="F126" s="40">
        <v>30</v>
      </c>
      <c r="G126" s="40">
        <v>50</v>
      </c>
      <c r="H126" s="39">
        <f t="shared" si="5"/>
        <v>100</v>
      </c>
      <c r="I126" s="7" t="s">
        <v>21</v>
      </c>
    </row>
    <row r="127" spans="1:9" ht="25.5">
      <c r="A127" s="8" t="s">
        <v>119</v>
      </c>
      <c r="B127" s="7" t="s">
        <v>22</v>
      </c>
      <c r="C127" s="5"/>
      <c r="D127" s="7" t="s">
        <v>18</v>
      </c>
      <c r="E127" s="40">
        <v>80</v>
      </c>
      <c r="F127" s="40">
        <v>120</v>
      </c>
      <c r="G127" s="40">
        <v>130</v>
      </c>
      <c r="H127" s="39">
        <f t="shared" si="5"/>
        <v>330</v>
      </c>
      <c r="I127" s="7" t="s">
        <v>23</v>
      </c>
    </row>
    <row r="128" spans="1:9">
      <c r="A128" s="8" t="s">
        <v>120</v>
      </c>
      <c r="B128" s="7" t="s">
        <v>78</v>
      </c>
      <c r="C128" s="5"/>
      <c r="D128" s="7" t="s">
        <v>18</v>
      </c>
      <c r="E128" s="40">
        <v>30</v>
      </c>
      <c r="F128" s="40">
        <v>30</v>
      </c>
      <c r="G128" s="40">
        <v>40</v>
      </c>
      <c r="H128" s="39">
        <f t="shared" si="5"/>
        <v>100</v>
      </c>
      <c r="I128" s="7"/>
    </row>
    <row r="129" spans="1:9" ht="25.5">
      <c r="A129" s="8" t="s">
        <v>121</v>
      </c>
      <c r="B129" s="7" t="s">
        <v>24</v>
      </c>
      <c r="C129" s="5"/>
      <c r="D129" s="7" t="s">
        <v>18</v>
      </c>
      <c r="E129" s="40">
        <v>30</v>
      </c>
      <c r="F129" s="40">
        <v>30</v>
      </c>
      <c r="G129" s="40">
        <v>40</v>
      </c>
      <c r="H129" s="39">
        <f t="shared" si="5"/>
        <v>100</v>
      </c>
      <c r="I129" s="7" t="s">
        <v>25</v>
      </c>
    </row>
    <row r="130" spans="1:9" ht="38.25">
      <c r="A130" s="8" t="s">
        <v>122</v>
      </c>
      <c r="B130" s="7" t="s">
        <v>79</v>
      </c>
      <c r="C130" s="5"/>
      <c r="D130" s="7" t="s">
        <v>18</v>
      </c>
      <c r="E130" s="40">
        <v>40</v>
      </c>
      <c r="F130" s="40">
        <v>40</v>
      </c>
      <c r="G130" s="40">
        <v>40</v>
      </c>
      <c r="H130" s="39">
        <f t="shared" si="5"/>
        <v>120</v>
      </c>
      <c r="I130" s="7" t="s">
        <v>86</v>
      </c>
    </row>
    <row r="131" spans="1:9" ht="27.75" customHeight="1">
      <c r="A131" s="8" t="s">
        <v>123</v>
      </c>
      <c r="B131" s="7" t="s">
        <v>190</v>
      </c>
      <c r="C131" s="5"/>
      <c r="D131" s="7" t="s">
        <v>18</v>
      </c>
      <c r="E131" s="40">
        <v>500</v>
      </c>
      <c r="F131" s="40">
        <v>550</v>
      </c>
      <c r="G131" s="40">
        <v>600</v>
      </c>
      <c r="H131" s="39">
        <f t="shared" si="5"/>
        <v>1650</v>
      </c>
      <c r="I131" s="7" t="s">
        <v>87</v>
      </c>
    </row>
    <row r="132" spans="1:9" hidden="1">
      <c r="A132" s="8"/>
      <c r="B132" s="5"/>
      <c r="C132" s="5"/>
      <c r="D132" s="7"/>
      <c r="E132" s="40"/>
      <c r="F132" s="40"/>
      <c r="G132" s="40"/>
      <c r="H132" s="40"/>
      <c r="I132" s="7"/>
    </row>
    <row r="133" spans="1:9" hidden="1">
      <c r="A133" s="8"/>
      <c r="B133" s="5"/>
      <c r="C133" s="5"/>
      <c r="D133" s="7"/>
      <c r="E133" s="40"/>
      <c r="F133" s="40"/>
      <c r="G133" s="40"/>
      <c r="H133" s="40"/>
      <c r="I133" s="7"/>
    </row>
    <row r="134" spans="1:9" ht="5.25" hidden="1" customHeight="1">
      <c r="A134" s="8"/>
      <c r="B134" s="5"/>
      <c r="C134" s="5"/>
      <c r="D134" s="5"/>
      <c r="E134" s="39"/>
      <c r="F134" s="39"/>
      <c r="G134" s="39"/>
      <c r="H134" s="39"/>
      <c r="I134" s="5"/>
    </row>
    <row r="135" spans="1:9">
      <c r="A135" s="8"/>
      <c r="B135" s="6" t="s">
        <v>17</v>
      </c>
      <c r="C135" s="5"/>
      <c r="D135" s="5"/>
      <c r="E135" s="38">
        <f>SUM(E121:E133)</f>
        <v>1550</v>
      </c>
      <c r="F135" s="38">
        <f>SUM(F121:F133)</f>
        <v>1950</v>
      </c>
      <c r="G135" s="38">
        <f>SUM(G121:G133)</f>
        <v>2250</v>
      </c>
      <c r="H135" s="38">
        <f>SUM(H121:H133)</f>
        <v>5750</v>
      </c>
      <c r="I135" s="5"/>
    </row>
    <row r="136" spans="1:9" s="29" customFormat="1">
      <c r="A136" s="25"/>
      <c r="B136" s="26" t="s">
        <v>5</v>
      </c>
      <c r="C136" s="27"/>
      <c r="D136" s="27"/>
      <c r="E136" s="49">
        <f>E137+E138+E139+E140+E141</f>
        <v>1550</v>
      </c>
      <c r="F136" s="49">
        <f>F137+F138+F139+F140+F141</f>
        <v>1950</v>
      </c>
      <c r="G136" s="49">
        <f>G137+G138+G139+G140+G141</f>
        <v>2250</v>
      </c>
      <c r="H136" s="49">
        <f>H137+H138+H139+H140+H141</f>
        <v>5750</v>
      </c>
      <c r="I136" s="27"/>
    </row>
    <row r="137" spans="1:9" s="29" customFormat="1">
      <c r="A137" s="25"/>
      <c r="B137" s="26" t="s">
        <v>12</v>
      </c>
      <c r="C137" s="27"/>
      <c r="D137" s="28"/>
      <c r="E137" s="48">
        <v>0</v>
      </c>
      <c r="F137" s="48">
        <v>0</v>
      </c>
      <c r="G137" s="48">
        <v>0</v>
      </c>
      <c r="H137" s="48">
        <v>0</v>
      </c>
      <c r="I137" s="27"/>
    </row>
    <row r="138" spans="1:9" s="29" customFormat="1">
      <c r="A138" s="25"/>
      <c r="B138" s="30" t="s">
        <v>13</v>
      </c>
      <c r="C138" s="27"/>
      <c r="D138" s="28"/>
      <c r="E138" s="48">
        <v>0</v>
      </c>
      <c r="F138" s="48">
        <v>0</v>
      </c>
      <c r="G138" s="48">
        <v>0</v>
      </c>
      <c r="H138" s="48">
        <v>0</v>
      </c>
      <c r="I138" s="27"/>
    </row>
    <row r="139" spans="1:9" s="29" customFormat="1">
      <c r="A139" s="25"/>
      <c r="B139" s="30" t="s">
        <v>8</v>
      </c>
      <c r="C139" s="28"/>
      <c r="D139" s="28"/>
      <c r="E139" s="48">
        <f>E121+E123+E124+E125+E126+E127+E128+E129+E130+E131</f>
        <v>1550</v>
      </c>
      <c r="F139" s="48">
        <f>F121+F123+F124+F125+F126+F127+F128+F129+F130+F131</f>
        <v>1950</v>
      </c>
      <c r="G139" s="48">
        <f>G121+G123+G124+G125+G126+G127+G128+G129+G130+G131</f>
        <v>2250</v>
      </c>
      <c r="H139" s="48">
        <f>H121+H123+H124+H125+H126+H127+H128+H129+H130+H131</f>
        <v>5750</v>
      </c>
      <c r="I139" s="28"/>
    </row>
    <row r="140" spans="1:9" s="29" customFormat="1">
      <c r="A140" s="25"/>
      <c r="B140" s="30" t="s">
        <v>14</v>
      </c>
      <c r="C140" s="27"/>
      <c r="D140" s="27"/>
      <c r="E140" s="48">
        <v>0</v>
      </c>
      <c r="F140" s="48">
        <v>0</v>
      </c>
      <c r="G140" s="48">
        <v>0</v>
      </c>
      <c r="H140" s="48">
        <v>0</v>
      </c>
      <c r="I140" s="28"/>
    </row>
    <row r="141" spans="1:9" s="29" customFormat="1">
      <c r="A141" s="25"/>
      <c r="B141" s="26" t="s">
        <v>200</v>
      </c>
      <c r="C141" s="28"/>
      <c r="D141" s="28"/>
      <c r="E141" s="48">
        <v>0</v>
      </c>
      <c r="F141" s="48">
        <v>0</v>
      </c>
      <c r="G141" s="48">
        <v>0</v>
      </c>
      <c r="H141" s="48">
        <v>0</v>
      </c>
      <c r="I141" s="27"/>
    </row>
    <row r="142" spans="1:9" ht="26.25" customHeight="1">
      <c r="A142" s="8"/>
      <c r="B142" s="6" t="s">
        <v>225</v>
      </c>
      <c r="C142" s="5"/>
      <c r="D142" s="5"/>
      <c r="E142" s="39"/>
      <c r="F142" s="39"/>
      <c r="G142" s="39"/>
      <c r="H142" s="39"/>
      <c r="I142" s="5"/>
    </row>
    <row r="143" spans="1:9" ht="26.25" customHeight="1">
      <c r="A143" s="8"/>
      <c r="B143" s="7" t="s">
        <v>196</v>
      </c>
      <c r="C143" s="5"/>
      <c r="D143" s="5"/>
      <c r="E143" s="39">
        <v>500</v>
      </c>
      <c r="F143" s="39">
        <v>550</v>
      </c>
      <c r="G143" s="39">
        <v>600</v>
      </c>
      <c r="H143" s="39">
        <f>E143+F143+G143</f>
        <v>1650</v>
      </c>
      <c r="I143" s="5"/>
    </row>
    <row r="144" spans="1:9" ht="51">
      <c r="A144" s="8"/>
      <c r="B144" s="7" t="s">
        <v>195</v>
      </c>
      <c r="C144" s="5"/>
      <c r="D144" s="5"/>
      <c r="E144" s="39">
        <v>400</v>
      </c>
      <c r="F144" s="39">
        <v>450</v>
      </c>
      <c r="G144" s="39">
        <v>500</v>
      </c>
      <c r="H144" s="39">
        <f>E144+F144+G144</f>
        <v>1350</v>
      </c>
      <c r="I144" s="5" t="s">
        <v>63</v>
      </c>
    </row>
    <row r="145" spans="1:9" ht="25.5">
      <c r="A145" s="8" t="s">
        <v>33</v>
      </c>
      <c r="B145" s="7" t="s">
        <v>34</v>
      </c>
      <c r="C145" s="5"/>
      <c r="D145" s="5" t="s">
        <v>197</v>
      </c>
      <c r="E145" s="39"/>
      <c r="F145" s="39"/>
      <c r="G145" s="39"/>
      <c r="H145" s="39"/>
      <c r="I145" s="5" t="s">
        <v>63</v>
      </c>
    </row>
    <row r="146" spans="1:9">
      <c r="A146" s="8"/>
      <c r="B146" s="7" t="s">
        <v>35</v>
      </c>
      <c r="C146" s="5"/>
      <c r="D146" s="5" t="s">
        <v>197</v>
      </c>
      <c r="E146" s="39"/>
      <c r="F146" s="39"/>
      <c r="G146" s="39"/>
      <c r="H146" s="39"/>
      <c r="I146" s="5" t="s">
        <v>63</v>
      </c>
    </row>
    <row r="147" spans="1:9">
      <c r="A147" s="8"/>
      <c r="B147" s="7" t="s">
        <v>36</v>
      </c>
      <c r="C147" s="5"/>
      <c r="D147" s="5" t="s">
        <v>197</v>
      </c>
      <c r="E147" s="39"/>
      <c r="F147" s="39"/>
      <c r="G147" s="39"/>
      <c r="H147" s="39"/>
      <c r="I147" s="5" t="s">
        <v>63</v>
      </c>
    </row>
    <row r="148" spans="1:9">
      <c r="A148" s="8"/>
      <c r="B148" s="7" t="s">
        <v>37</v>
      </c>
      <c r="C148" s="5"/>
      <c r="D148" s="5" t="s">
        <v>197</v>
      </c>
      <c r="E148" s="39"/>
      <c r="F148" s="39"/>
      <c r="G148" s="39"/>
      <c r="H148" s="39"/>
      <c r="I148" s="5" t="s">
        <v>63</v>
      </c>
    </row>
    <row r="149" spans="1:9">
      <c r="A149" s="8"/>
      <c r="B149" s="6" t="s">
        <v>38</v>
      </c>
      <c r="C149" s="5"/>
      <c r="D149" s="5"/>
      <c r="E149" s="45">
        <f>SUM(E143:E148)</f>
        <v>900</v>
      </c>
      <c r="F149" s="45">
        <f>SUM(F143:F148)</f>
        <v>1000</v>
      </c>
      <c r="G149" s="45">
        <f>SUM(G143:G148)</f>
        <v>1100</v>
      </c>
      <c r="H149" s="45">
        <f>SUM(H143:H148)</f>
        <v>3000</v>
      </c>
      <c r="I149" s="5"/>
    </row>
    <row r="150" spans="1:9" s="29" customFormat="1">
      <c r="A150" s="25"/>
      <c r="B150" s="26" t="s">
        <v>5</v>
      </c>
      <c r="C150" s="27"/>
      <c r="D150" s="27"/>
      <c r="E150" s="49">
        <f>E151+E152+E153+E154+E155</f>
        <v>900</v>
      </c>
      <c r="F150" s="49">
        <f>F151+F152+F153+F154+F155</f>
        <v>1000</v>
      </c>
      <c r="G150" s="49">
        <f>G151+G152+G153+G154+G155</f>
        <v>1100</v>
      </c>
      <c r="H150" s="49">
        <f>H151+H152+H153+H154+H155</f>
        <v>3000</v>
      </c>
      <c r="I150" s="27"/>
    </row>
    <row r="151" spans="1:9" s="29" customFormat="1">
      <c r="A151" s="25"/>
      <c r="B151" s="26" t="s">
        <v>12</v>
      </c>
      <c r="C151" s="27"/>
      <c r="D151" s="27"/>
      <c r="E151" s="48">
        <v>0</v>
      </c>
      <c r="F151" s="48">
        <v>0</v>
      </c>
      <c r="G151" s="48">
        <v>0</v>
      </c>
      <c r="H151" s="48">
        <v>0</v>
      </c>
      <c r="I151" s="27"/>
    </row>
    <row r="152" spans="1:9" s="29" customFormat="1">
      <c r="A152" s="25"/>
      <c r="B152" s="30" t="s">
        <v>13</v>
      </c>
      <c r="C152" s="27"/>
      <c r="D152" s="27"/>
      <c r="E152" s="48">
        <v>0</v>
      </c>
      <c r="F152" s="48">
        <v>0</v>
      </c>
      <c r="G152" s="48">
        <v>0</v>
      </c>
      <c r="H152" s="48">
        <v>0</v>
      </c>
      <c r="I152" s="27"/>
    </row>
    <row r="153" spans="1:9" s="29" customFormat="1">
      <c r="A153" s="25"/>
      <c r="B153" s="30" t="s">
        <v>8</v>
      </c>
      <c r="C153" s="27"/>
      <c r="D153" s="27"/>
      <c r="E153" s="48">
        <f>E143+E144</f>
        <v>900</v>
      </c>
      <c r="F153" s="48">
        <f>F143+F144</f>
        <v>1000</v>
      </c>
      <c r="G153" s="48">
        <f>G143+G144</f>
        <v>1100</v>
      </c>
      <c r="H153" s="48">
        <f>H143+H144</f>
        <v>3000</v>
      </c>
      <c r="I153" s="27"/>
    </row>
    <row r="154" spans="1:9" s="29" customFormat="1">
      <c r="A154" s="25"/>
      <c r="B154" s="30" t="s">
        <v>14</v>
      </c>
      <c r="C154" s="27"/>
      <c r="D154" s="27"/>
      <c r="E154" s="48">
        <v>0</v>
      </c>
      <c r="F154" s="48">
        <v>0</v>
      </c>
      <c r="G154" s="48">
        <v>0</v>
      </c>
      <c r="H154" s="48">
        <v>0</v>
      </c>
      <c r="I154" s="27"/>
    </row>
    <row r="155" spans="1:9" s="29" customFormat="1">
      <c r="A155" s="25"/>
      <c r="B155" s="26" t="s">
        <v>200</v>
      </c>
      <c r="C155" s="27"/>
      <c r="D155" s="27"/>
      <c r="E155" s="48">
        <v>0</v>
      </c>
      <c r="F155" s="48">
        <v>0</v>
      </c>
      <c r="G155" s="48">
        <v>0</v>
      </c>
      <c r="H155" s="48">
        <v>0</v>
      </c>
      <c r="I155" s="27"/>
    </row>
    <row r="156" spans="1:9" ht="25.5">
      <c r="A156" s="8"/>
      <c r="B156" s="6" t="s">
        <v>226</v>
      </c>
      <c r="C156" s="5"/>
      <c r="D156" s="5"/>
      <c r="E156" s="39"/>
      <c r="F156" s="39"/>
      <c r="G156" s="39"/>
      <c r="H156" s="39"/>
      <c r="I156" s="5"/>
    </row>
    <row r="157" spans="1:9" ht="25.5">
      <c r="A157" s="8" t="s">
        <v>124</v>
      </c>
      <c r="B157" s="7" t="s">
        <v>40</v>
      </c>
      <c r="C157" s="5"/>
      <c r="D157" s="7" t="s">
        <v>88</v>
      </c>
      <c r="E157" s="39">
        <v>30</v>
      </c>
      <c r="F157" s="39">
        <v>45</v>
      </c>
      <c r="G157" s="39">
        <v>45</v>
      </c>
      <c r="H157" s="39">
        <f>E157+F157+G157</f>
        <v>120</v>
      </c>
      <c r="I157" s="7" t="s">
        <v>41</v>
      </c>
    </row>
    <row r="158" spans="1:9" ht="25.5">
      <c r="A158" s="8" t="s">
        <v>125</v>
      </c>
      <c r="B158" s="7" t="s">
        <v>42</v>
      </c>
      <c r="C158" s="5"/>
      <c r="D158" s="7" t="s">
        <v>88</v>
      </c>
      <c r="E158" s="39">
        <v>35</v>
      </c>
      <c r="F158" s="39">
        <v>35</v>
      </c>
      <c r="G158" s="39">
        <v>35</v>
      </c>
      <c r="H158" s="39">
        <f t="shared" ref="H158:H164" si="6">E158+F158+G158</f>
        <v>105</v>
      </c>
      <c r="I158" s="7" t="s">
        <v>44</v>
      </c>
    </row>
    <row r="159" spans="1:9" ht="38.25">
      <c r="A159" s="8" t="s">
        <v>126</v>
      </c>
      <c r="B159" s="7" t="s">
        <v>43</v>
      </c>
      <c r="C159" s="5"/>
      <c r="D159" s="7" t="s">
        <v>88</v>
      </c>
      <c r="E159" s="39">
        <v>35</v>
      </c>
      <c r="F159" s="39">
        <v>35</v>
      </c>
      <c r="G159" s="39">
        <v>35</v>
      </c>
      <c r="H159" s="39">
        <f t="shared" si="6"/>
        <v>105</v>
      </c>
      <c r="I159" s="7" t="s">
        <v>45</v>
      </c>
    </row>
    <row r="160" spans="1:9" ht="38.25">
      <c r="A160" s="8" t="s">
        <v>127</v>
      </c>
      <c r="B160" s="7" t="s">
        <v>77</v>
      </c>
      <c r="C160" s="5"/>
      <c r="D160" s="7" t="s">
        <v>88</v>
      </c>
      <c r="E160" s="39">
        <v>50</v>
      </c>
      <c r="F160" s="39">
        <v>70</v>
      </c>
      <c r="G160" s="39">
        <v>80</v>
      </c>
      <c r="H160" s="39">
        <f t="shared" si="6"/>
        <v>200</v>
      </c>
      <c r="I160" s="7" t="s">
        <v>47</v>
      </c>
    </row>
    <row r="161" spans="1:9" ht="25.5">
      <c r="A161" s="8" t="s">
        <v>128</v>
      </c>
      <c r="B161" s="7" t="s">
        <v>198</v>
      </c>
      <c r="C161" s="5"/>
      <c r="D161" s="7" t="s">
        <v>88</v>
      </c>
      <c r="E161" s="39">
        <v>10</v>
      </c>
      <c r="F161" s="39">
        <v>10</v>
      </c>
      <c r="G161" s="39">
        <v>10</v>
      </c>
      <c r="H161" s="39">
        <f t="shared" si="6"/>
        <v>30</v>
      </c>
      <c r="I161" s="7" t="s">
        <v>46</v>
      </c>
    </row>
    <row r="162" spans="1:9" ht="25.5">
      <c r="A162" s="8" t="s">
        <v>129</v>
      </c>
      <c r="B162" s="7" t="s">
        <v>48</v>
      </c>
      <c r="C162" s="5"/>
      <c r="D162" s="7" t="s">
        <v>88</v>
      </c>
      <c r="E162" s="39">
        <v>10</v>
      </c>
      <c r="F162" s="39">
        <v>15</v>
      </c>
      <c r="G162" s="39">
        <v>20</v>
      </c>
      <c r="H162" s="39">
        <f t="shared" si="6"/>
        <v>45</v>
      </c>
      <c r="I162" s="7" t="s">
        <v>49</v>
      </c>
    </row>
    <row r="163" spans="1:9" ht="38.25">
      <c r="A163" s="8" t="s">
        <v>130</v>
      </c>
      <c r="B163" s="7" t="s">
        <v>50</v>
      </c>
      <c r="C163" s="5"/>
      <c r="D163" s="7" t="s">
        <v>88</v>
      </c>
      <c r="E163" s="39">
        <v>30</v>
      </c>
      <c r="F163" s="39">
        <v>35</v>
      </c>
      <c r="G163" s="39">
        <v>40</v>
      </c>
      <c r="H163" s="39">
        <f t="shared" si="6"/>
        <v>105</v>
      </c>
      <c r="I163" s="7" t="s">
        <v>58</v>
      </c>
    </row>
    <row r="164" spans="1:9" ht="38.25">
      <c r="A164" s="8" t="s">
        <v>131</v>
      </c>
      <c r="B164" s="7" t="s">
        <v>199</v>
      </c>
      <c r="C164" s="5"/>
      <c r="D164" s="7" t="s">
        <v>88</v>
      </c>
      <c r="E164" s="39">
        <v>100</v>
      </c>
      <c r="F164" s="39">
        <v>100</v>
      </c>
      <c r="G164" s="39">
        <v>100</v>
      </c>
      <c r="H164" s="39">
        <f t="shared" si="6"/>
        <v>300</v>
      </c>
      <c r="I164" s="7" t="s">
        <v>52</v>
      </c>
    </row>
    <row r="165" spans="1:9">
      <c r="A165" s="8"/>
      <c r="B165" s="6" t="s">
        <v>39</v>
      </c>
      <c r="C165" s="5"/>
      <c r="D165" s="7"/>
      <c r="E165" s="45">
        <f>SUM(E157:E164)</f>
        <v>300</v>
      </c>
      <c r="F165" s="45">
        <f>SUM(F157:F164)</f>
        <v>345</v>
      </c>
      <c r="G165" s="45">
        <f>SUM(G157:G164)</f>
        <v>365</v>
      </c>
      <c r="H165" s="45">
        <f>SUM(H157:H164)</f>
        <v>1010</v>
      </c>
      <c r="I165" s="7"/>
    </row>
    <row r="166" spans="1:9" s="29" customFormat="1">
      <c r="A166" s="25"/>
      <c r="B166" s="26" t="s">
        <v>5</v>
      </c>
      <c r="C166" s="27"/>
      <c r="D166" s="28"/>
      <c r="E166" s="49">
        <f>E167+E168+E169+E170+E171</f>
        <v>300</v>
      </c>
      <c r="F166" s="49">
        <f>F167+F168+F169+F170+F171</f>
        <v>345</v>
      </c>
      <c r="G166" s="49">
        <f>G167+G168+G169+G170+G171</f>
        <v>365</v>
      </c>
      <c r="H166" s="49">
        <f>H167+H168+H169+H170+H171</f>
        <v>1010</v>
      </c>
      <c r="I166" s="28"/>
    </row>
    <row r="167" spans="1:9" s="29" customFormat="1">
      <c r="A167" s="25"/>
      <c r="B167" s="26" t="s">
        <v>12</v>
      </c>
      <c r="C167" s="27"/>
      <c r="D167" s="28"/>
      <c r="E167" s="48">
        <v>0</v>
      </c>
      <c r="F167" s="48">
        <v>0</v>
      </c>
      <c r="G167" s="48">
        <v>0</v>
      </c>
      <c r="H167" s="48">
        <v>0</v>
      </c>
      <c r="I167" s="28"/>
    </row>
    <row r="168" spans="1:9" s="29" customFormat="1">
      <c r="A168" s="25"/>
      <c r="B168" s="30" t="s">
        <v>13</v>
      </c>
      <c r="C168" s="27"/>
      <c r="D168" s="28"/>
      <c r="E168" s="48">
        <v>0</v>
      </c>
      <c r="F168" s="48">
        <v>0</v>
      </c>
      <c r="G168" s="48">
        <v>0</v>
      </c>
      <c r="H168" s="48">
        <v>0</v>
      </c>
      <c r="I168" s="28"/>
    </row>
    <row r="169" spans="1:9" s="29" customFormat="1">
      <c r="A169" s="25"/>
      <c r="B169" s="30" t="s">
        <v>8</v>
      </c>
      <c r="C169" s="27"/>
      <c r="D169" s="28"/>
      <c r="E169" s="48">
        <f>E157+E158+E159+E160+E161+E162+E163</f>
        <v>200</v>
      </c>
      <c r="F169" s="48">
        <f>F157+F158+F159+F160+F161+F162+F163</f>
        <v>245</v>
      </c>
      <c r="G169" s="48">
        <f>G157+G158+G159+G160+G161+G162+G163</f>
        <v>265</v>
      </c>
      <c r="H169" s="48">
        <f>H157+H158+H159+H160+H161+H162+H163</f>
        <v>710</v>
      </c>
      <c r="I169" s="28"/>
    </row>
    <row r="170" spans="1:9" s="29" customFormat="1">
      <c r="A170" s="25"/>
      <c r="B170" s="30" t="s">
        <v>14</v>
      </c>
      <c r="C170" s="27"/>
      <c r="D170" s="27"/>
      <c r="E170" s="48">
        <v>0</v>
      </c>
      <c r="F170" s="48">
        <v>0</v>
      </c>
      <c r="G170" s="48">
        <v>0</v>
      </c>
      <c r="H170" s="48">
        <v>0</v>
      </c>
      <c r="I170" s="28"/>
    </row>
    <row r="171" spans="1:9" s="29" customFormat="1">
      <c r="A171" s="25"/>
      <c r="B171" s="26" t="s">
        <v>200</v>
      </c>
      <c r="C171" s="27"/>
      <c r="D171" s="28"/>
      <c r="E171" s="48">
        <f>E164</f>
        <v>100</v>
      </c>
      <c r="F171" s="48">
        <f>F164</f>
        <v>100</v>
      </c>
      <c r="G171" s="48">
        <f>G164</f>
        <v>100</v>
      </c>
      <c r="H171" s="48">
        <f>H164</f>
        <v>300</v>
      </c>
      <c r="I171" s="28"/>
    </row>
    <row r="172" spans="1:9">
      <c r="A172" s="8"/>
      <c r="B172" s="6" t="s">
        <v>227</v>
      </c>
      <c r="C172" s="5"/>
      <c r="D172" s="7"/>
      <c r="E172" s="39"/>
      <c r="F172" s="39"/>
      <c r="G172" s="39"/>
      <c r="H172" s="39"/>
      <c r="I172" s="7"/>
    </row>
    <row r="173" spans="1:9" ht="51">
      <c r="A173" s="8" t="s">
        <v>132</v>
      </c>
      <c r="B173" s="7" t="s">
        <v>201</v>
      </c>
      <c r="C173" s="5"/>
      <c r="D173" s="7" t="s">
        <v>70</v>
      </c>
      <c r="E173" s="39">
        <v>200</v>
      </c>
      <c r="F173" s="39">
        <v>220</v>
      </c>
      <c r="G173" s="39">
        <v>230</v>
      </c>
      <c r="H173" s="39">
        <f>E173+F173+G173</f>
        <v>650</v>
      </c>
      <c r="I173" s="7" t="s">
        <v>53</v>
      </c>
    </row>
    <row r="174" spans="1:9" ht="51">
      <c r="A174" s="8" t="s">
        <v>133</v>
      </c>
      <c r="B174" s="7" t="s">
        <v>59</v>
      </c>
      <c r="C174" s="5"/>
      <c r="D174" s="7" t="s">
        <v>69</v>
      </c>
      <c r="E174" s="39">
        <v>50</v>
      </c>
      <c r="F174" s="39">
        <v>70</v>
      </c>
      <c r="G174" s="39">
        <v>80</v>
      </c>
      <c r="H174" s="39">
        <f t="shared" ref="H174:H180" si="7">E174+F174+G174</f>
        <v>200</v>
      </c>
      <c r="I174" s="7" t="s">
        <v>60</v>
      </c>
    </row>
    <row r="175" spans="1:9" ht="25.5">
      <c r="A175" s="8" t="s">
        <v>134</v>
      </c>
      <c r="B175" s="7" t="s">
        <v>80</v>
      </c>
      <c r="C175" s="5"/>
      <c r="D175" s="7" t="s">
        <v>89</v>
      </c>
      <c r="E175" s="39">
        <v>200</v>
      </c>
      <c r="F175" s="39"/>
      <c r="G175" s="39"/>
      <c r="H175" s="39">
        <f t="shared" si="7"/>
        <v>200</v>
      </c>
      <c r="I175" s="7" t="s">
        <v>83</v>
      </c>
    </row>
    <row r="176" spans="1:9" ht="25.5">
      <c r="A176" s="8" t="s">
        <v>135</v>
      </c>
      <c r="B176" s="7" t="s">
        <v>202</v>
      </c>
      <c r="C176" s="5"/>
      <c r="D176" s="7" t="s">
        <v>89</v>
      </c>
      <c r="E176" s="39">
        <v>500</v>
      </c>
      <c r="F176" s="39"/>
      <c r="G176" s="39"/>
      <c r="H176" s="39">
        <f t="shared" si="7"/>
        <v>500</v>
      </c>
      <c r="I176" s="7" t="s">
        <v>83</v>
      </c>
    </row>
    <row r="177" spans="1:9" ht="38.25">
      <c r="A177" s="8" t="s">
        <v>136</v>
      </c>
      <c r="B177" s="7" t="s">
        <v>81</v>
      </c>
      <c r="C177" s="7"/>
      <c r="D177" s="7" t="s">
        <v>89</v>
      </c>
      <c r="E177" s="39">
        <v>500</v>
      </c>
      <c r="F177" s="39">
        <v>500</v>
      </c>
      <c r="G177" s="39">
        <v>500</v>
      </c>
      <c r="H177" s="39">
        <f t="shared" si="7"/>
        <v>1500</v>
      </c>
      <c r="I177" s="7" t="s">
        <v>83</v>
      </c>
    </row>
    <row r="178" spans="1:9" ht="51">
      <c r="A178" s="8" t="s">
        <v>137</v>
      </c>
      <c r="B178" s="7" t="s">
        <v>82</v>
      </c>
      <c r="C178" s="7"/>
      <c r="D178" s="7" t="s">
        <v>89</v>
      </c>
      <c r="E178" s="39">
        <v>60</v>
      </c>
      <c r="F178" s="39">
        <v>70</v>
      </c>
      <c r="G178" s="39">
        <v>70</v>
      </c>
      <c r="H178" s="39">
        <f t="shared" si="7"/>
        <v>200</v>
      </c>
      <c r="I178" s="7" t="s">
        <v>84</v>
      </c>
    </row>
    <row r="179" spans="1:9" ht="25.5">
      <c r="A179" s="8" t="s">
        <v>138</v>
      </c>
      <c r="B179" s="7" t="s">
        <v>140</v>
      </c>
      <c r="C179" s="7"/>
      <c r="D179" s="7" t="s">
        <v>90</v>
      </c>
      <c r="E179" s="39">
        <v>30</v>
      </c>
      <c r="F179" s="39">
        <v>50</v>
      </c>
      <c r="G179" s="39">
        <v>70</v>
      </c>
      <c r="H179" s="39">
        <f t="shared" si="7"/>
        <v>150</v>
      </c>
      <c r="I179" s="7" t="s">
        <v>83</v>
      </c>
    </row>
    <row r="180" spans="1:9" ht="38.25">
      <c r="A180" s="8" t="s">
        <v>139</v>
      </c>
      <c r="B180" s="7" t="s">
        <v>141</v>
      </c>
      <c r="C180" s="5"/>
      <c r="D180" s="7" t="s">
        <v>89</v>
      </c>
      <c r="E180" s="39">
        <v>100</v>
      </c>
      <c r="F180" s="39">
        <v>100</v>
      </c>
      <c r="G180" s="39">
        <v>100</v>
      </c>
      <c r="H180" s="39">
        <f t="shared" si="7"/>
        <v>300</v>
      </c>
      <c r="I180" s="7" t="s">
        <v>54</v>
      </c>
    </row>
    <row r="181" spans="1:9">
      <c r="A181" s="8"/>
      <c r="B181" s="6" t="s">
        <v>51</v>
      </c>
      <c r="C181" s="5"/>
      <c r="D181" s="5"/>
      <c r="E181" s="45">
        <f>SUM(E173:E180)</f>
        <v>1640</v>
      </c>
      <c r="F181" s="45">
        <f>SUM(F173:F180)</f>
        <v>1010</v>
      </c>
      <c r="G181" s="45">
        <f>SUM(G173:G180)</f>
        <v>1050</v>
      </c>
      <c r="H181" s="45">
        <f>SUM(H173:H180)</f>
        <v>3700</v>
      </c>
      <c r="I181" s="5"/>
    </row>
    <row r="182" spans="1:9" s="29" customFormat="1">
      <c r="A182" s="25"/>
      <c r="B182" s="26" t="s">
        <v>5</v>
      </c>
      <c r="C182" s="27"/>
      <c r="D182" s="27"/>
      <c r="E182" s="49">
        <f>E183+E184+E185+E186+E187</f>
        <v>1640</v>
      </c>
      <c r="F182" s="49">
        <f>F183+F184+F185+F186+F187</f>
        <v>1010</v>
      </c>
      <c r="G182" s="49">
        <f>G183+G184+G185+G186+G187</f>
        <v>1050</v>
      </c>
      <c r="H182" s="49">
        <f>H183+H184+H185+H186+H187</f>
        <v>3700</v>
      </c>
      <c r="I182" s="27"/>
    </row>
    <row r="183" spans="1:9" s="29" customFormat="1" ht="15" customHeight="1">
      <c r="A183" s="25"/>
      <c r="B183" s="26" t="s">
        <v>12</v>
      </c>
      <c r="C183" s="27"/>
      <c r="D183" s="27"/>
      <c r="E183" s="48">
        <f>E175+E177+E178</f>
        <v>760</v>
      </c>
      <c r="F183" s="48">
        <f>F175+F177+F178</f>
        <v>570</v>
      </c>
      <c r="G183" s="48">
        <f>G175+G177+G178</f>
        <v>570</v>
      </c>
      <c r="H183" s="48">
        <f>H175+H177+H178</f>
        <v>1900</v>
      </c>
      <c r="I183" s="27"/>
    </row>
    <row r="184" spans="1:9" s="29" customFormat="1">
      <c r="A184" s="25"/>
      <c r="B184" s="30" t="s">
        <v>13</v>
      </c>
      <c r="C184" s="27"/>
      <c r="D184" s="27"/>
      <c r="E184" s="48">
        <v>0</v>
      </c>
      <c r="F184" s="48">
        <v>0</v>
      </c>
      <c r="G184" s="48">
        <v>0</v>
      </c>
      <c r="H184" s="48">
        <v>0</v>
      </c>
      <c r="I184" s="27"/>
    </row>
    <row r="185" spans="1:9" s="29" customFormat="1">
      <c r="A185" s="25"/>
      <c r="B185" s="30" t="s">
        <v>8</v>
      </c>
      <c r="C185" s="27"/>
      <c r="D185" s="27"/>
      <c r="E185" s="48">
        <f>E173+E174+E176+E180</f>
        <v>850</v>
      </c>
      <c r="F185" s="48">
        <f>F173+F174+F176+F180</f>
        <v>390</v>
      </c>
      <c r="G185" s="48">
        <f>G173+G174+G176+G180</f>
        <v>410</v>
      </c>
      <c r="H185" s="48">
        <f>H173+H174+H176+H180</f>
        <v>1650</v>
      </c>
      <c r="I185" s="27"/>
    </row>
    <row r="186" spans="1:9" s="29" customFormat="1">
      <c r="A186" s="25"/>
      <c r="B186" s="30" t="s">
        <v>14</v>
      </c>
      <c r="C186" s="33"/>
      <c r="D186" s="27"/>
      <c r="E186" s="48">
        <f>E179</f>
        <v>30</v>
      </c>
      <c r="F186" s="48">
        <f>F179</f>
        <v>50</v>
      </c>
      <c r="G186" s="48">
        <f>G179</f>
        <v>70</v>
      </c>
      <c r="H186" s="48">
        <f>H179</f>
        <v>150</v>
      </c>
      <c r="I186" s="27"/>
    </row>
    <row r="187" spans="1:9" s="29" customFormat="1">
      <c r="A187" s="25"/>
      <c r="B187" s="26" t="s">
        <v>200</v>
      </c>
      <c r="C187" s="34"/>
      <c r="D187" s="34"/>
      <c r="E187" s="48">
        <v>0</v>
      </c>
      <c r="F187" s="48">
        <v>0</v>
      </c>
      <c r="G187" s="48">
        <v>0</v>
      </c>
      <c r="H187" s="48">
        <v>0</v>
      </c>
      <c r="I187" s="27"/>
    </row>
    <row r="188" spans="1:9">
      <c r="A188" s="8"/>
      <c r="B188" s="11" t="s">
        <v>55</v>
      </c>
      <c r="C188" s="5"/>
      <c r="D188" s="5"/>
      <c r="E188" s="45">
        <f>E14+E25+E40+E51+E65+E91+E99+E114+E136+E150+E166+E182</f>
        <v>625215</v>
      </c>
      <c r="F188" s="45">
        <f>F14+F25+F40+F51+F65+F91+F99+F114+F136+F150+F166+F182</f>
        <v>632050</v>
      </c>
      <c r="G188" s="45">
        <f>G14+G25+G40+G51+G65+G91+G99+G114+G136+G150+G166+G182</f>
        <v>616305</v>
      </c>
      <c r="H188" s="45">
        <f>H14+H25+H40+H51+H65+H91+H99+H114+H136+H150+H166+H182</f>
        <v>1873570</v>
      </c>
      <c r="I188" s="5"/>
    </row>
    <row r="189" spans="1:9">
      <c r="A189" s="8"/>
      <c r="B189" s="17" t="s">
        <v>5</v>
      </c>
      <c r="C189" s="5"/>
      <c r="D189" s="5"/>
      <c r="E189" s="45">
        <f>E190+E191+E192+E193+E194</f>
        <v>625215</v>
      </c>
      <c r="F189" s="45">
        <f>F190+F191+F192+F193+F194</f>
        <v>632050</v>
      </c>
      <c r="G189" s="45">
        <f>G190+G191+G192+G193+G194</f>
        <v>616305</v>
      </c>
      <c r="H189" s="45">
        <f>H190+H191+H192+H193+H194</f>
        <v>1873570</v>
      </c>
      <c r="I189" s="5"/>
    </row>
    <row r="190" spans="1:9">
      <c r="A190" s="8"/>
      <c r="B190" s="17" t="s">
        <v>12</v>
      </c>
      <c r="C190" s="5"/>
      <c r="D190" s="5"/>
      <c r="E190" s="39">
        <f>E15+E26+E52+E66+E94+E100+E115+E137+E151+E167+E183</f>
        <v>760</v>
      </c>
      <c r="F190" s="39">
        <f>F15+F26+F52+F66+F94+F100+F115+F137+F151+F167+F183</f>
        <v>570</v>
      </c>
      <c r="G190" s="39">
        <f>G15+G26+G52+G66+G94+G100+G115+G137+G151+G167+G183</f>
        <v>570</v>
      </c>
      <c r="H190" s="39">
        <f>H15+H26+H52+H66+H94+H100+H115+H137+H151+H167+H183</f>
        <v>1900</v>
      </c>
      <c r="I190" s="5"/>
    </row>
    <row r="191" spans="1:9">
      <c r="A191" s="8"/>
      <c r="B191" s="18" t="s">
        <v>13</v>
      </c>
      <c r="C191" s="5"/>
      <c r="D191" s="5"/>
      <c r="E191" s="39">
        <f>E16+E27+E42+E53+E67+E93+E101+E138+E152+E168+E184</f>
        <v>1200</v>
      </c>
      <c r="F191" s="39">
        <f>F16+F27+F42+F53+F67+F93+F101+F138+F152+F168+F184</f>
        <v>1200</v>
      </c>
      <c r="G191" s="39">
        <f>G16+G27+G42+G53+G67+G93+G101+G116+G138+G152+G168+G184</f>
        <v>1300</v>
      </c>
      <c r="H191" s="39">
        <f>H16+H27+H42+H53+H67+H93+H101+H116+H138+H152+H168+H184</f>
        <v>3700</v>
      </c>
      <c r="I191" s="5"/>
    </row>
    <row r="192" spans="1:9">
      <c r="A192" s="8"/>
      <c r="B192" s="18" t="s">
        <v>8</v>
      </c>
      <c r="C192" s="5"/>
      <c r="D192" s="5"/>
      <c r="E192" s="39">
        <f>E17+E28+E43+E54+E68+E92+E102+E117+E139+E153+E169+E185</f>
        <v>12400</v>
      </c>
      <c r="F192" s="39">
        <f>F17+F28+F43+F54+F68+F92+F102+F117+F139+F153+F169+F185</f>
        <v>28510</v>
      </c>
      <c r="G192" s="39">
        <f>G17+G28+G43+G54+G68+G92+G102+G117+G139+G153+G169+G185</f>
        <v>10850</v>
      </c>
      <c r="H192" s="39">
        <f>H17+H28+H43+H54+H68+H92+H102+H117+H139+H153+H169+H185</f>
        <v>51760</v>
      </c>
      <c r="I192" s="5" t="s">
        <v>64</v>
      </c>
    </row>
    <row r="193" spans="1:9">
      <c r="A193" s="8"/>
      <c r="B193" s="18" t="s">
        <v>14</v>
      </c>
      <c r="C193" s="16"/>
      <c r="D193" s="5"/>
      <c r="E193" s="39">
        <f>E18+E29+E44+E55+E69+E103+E118+E140+E154+E170+E186</f>
        <v>599180</v>
      </c>
      <c r="F193" s="39">
        <f>F18+F29+F44+F55+F69+F103+F118+F140+F154+F170+F186</f>
        <v>599250</v>
      </c>
      <c r="G193" s="39">
        <f>G18+G29+G44+G55+G69+G103+G118+G140+G154+G170+G186</f>
        <v>600320</v>
      </c>
      <c r="H193" s="39">
        <f>H18+H29+H44+H55+H69+H103+H118+H140+H154+H170+H186</f>
        <v>1798750</v>
      </c>
      <c r="I193" s="5"/>
    </row>
    <row r="194" spans="1:9">
      <c r="A194" s="8"/>
      <c r="B194" s="17" t="s">
        <v>200</v>
      </c>
      <c r="C194" s="5"/>
      <c r="D194" s="5"/>
      <c r="E194" s="39">
        <f>E19+E30+E45+E56+E70+E95+E104+E119+E141+E155+E171+E187</f>
        <v>11675</v>
      </c>
      <c r="F194" s="39">
        <f>F19+F30+F45+F56+F70+F95+F104+F119+F141+F155+F171+F187</f>
        <v>2520</v>
      </c>
      <c r="G194" s="39">
        <f>G19+G30+G45+G56+G70+G95+G104+G119+G141+G155+G171+G187</f>
        <v>3265</v>
      </c>
      <c r="H194" s="39">
        <f>H19+H30+H45+H56+H70+H95+H104+H119+H141+H155+H171+H187</f>
        <v>17460</v>
      </c>
      <c r="I194" s="5"/>
    </row>
    <row r="195" spans="1:9" hidden="1">
      <c r="A195" s="5"/>
      <c r="C195" s="5"/>
      <c r="D195" s="5"/>
      <c r="E195" s="39"/>
      <c r="F195" s="39"/>
      <c r="G195" s="39"/>
      <c r="H195" s="39"/>
      <c r="I195" s="5"/>
    </row>
    <row r="65177" spans="2:2">
      <c r="B65177" s="1" t="s">
        <v>9</v>
      </c>
    </row>
  </sheetData>
  <mergeCells count="15">
    <mergeCell ref="J97:J98"/>
    <mergeCell ref="L6:P8"/>
    <mergeCell ref="B5:H6"/>
    <mergeCell ref="I8:I10"/>
    <mergeCell ref="J32:J38"/>
    <mergeCell ref="B74:B75"/>
    <mergeCell ref="D74:D75"/>
    <mergeCell ref="C74:C75"/>
    <mergeCell ref="G1:I3"/>
    <mergeCell ref="A8:A10"/>
    <mergeCell ref="E8:H8"/>
    <mergeCell ref="E9:H9"/>
    <mergeCell ref="D8:D10"/>
    <mergeCell ref="C8:C10"/>
    <mergeCell ref="B8:B10"/>
  </mergeCells>
  <phoneticPr fontId="1" type="noConversion"/>
  <pageMargins left="0.25" right="0.19" top="0.4" bottom="0.2" header="0.41" footer="0.2"/>
  <pageSetup paperSize="9" scale="89" fitToHeight="8" orientation="landscape" r:id="rId1"/>
  <headerFooter alignWithMargins="0"/>
  <rowBreaks count="6" manualBreakCount="6">
    <brk id="70" max="9" man="1"/>
    <brk id="80" max="9" man="1"/>
    <brk id="89" max="9" man="1"/>
    <brk id="97" max="9" man="1"/>
    <brk id="119" max="9" man="1"/>
    <brk id="171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FD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</dc:creator>
  <cp:lastModifiedBy>samofeev</cp:lastModifiedBy>
  <cp:lastPrinted>2010-11-13T07:54:48Z</cp:lastPrinted>
  <dcterms:created xsi:type="dcterms:W3CDTF">2004-06-09T04:10:46Z</dcterms:created>
  <dcterms:modified xsi:type="dcterms:W3CDTF">2011-01-28T09:19:56Z</dcterms:modified>
</cp:coreProperties>
</file>